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14880" yWindow="2010" windowWidth="15405" windowHeight="12435"/>
  </bookViews>
  <sheets>
    <sheet name="Sheet1" sheetId="1" r:id="rId1"/>
  </sheets>
  <definedNames>
    <definedName name="_xlnm.Print_Titles" localSheetId="0">Sheet1!$8:$10</definedName>
    <definedName name="_xlnm.Print_Area" localSheetId="0">Sheet1!$A$1:$L$51</definedName>
  </definedNames>
  <calcPr calcId="152511"/>
</workbook>
</file>

<file path=xl/calcChain.xml><?xml version="1.0" encoding="utf-8"?>
<calcChain xmlns="http://schemas.openxmlformats.org/spreadsheetml/2006/main">
  <c r="H55" i="1" l="1"/>
  <c r="I55" i="1"/>
  <c r="J55" i="1"/>
  <c r="G55" i="1"/>
  <c r="K50" i="1"/>
  <c r="I49" i="1"/>
  <c r="G49" i="1"/>
  <c r="K48" i="1"/>
  <c r="I47" i="1"/>
  <c r="G47" i="1"/>
  <c r="K42" i="1"/>
  <c r="I41" i="1"/>
  <c r="G41" i="1"/>
  <c r="G40" i="1" s="1"/>
  <c r="G39" i="1" s="1"/>
  <c r="G38" i="1" s="1"/>
  <c r="G37" i="1" s="1"/>
  <c r="K36" i="1"/>
  <c r="I35" i="1"/>
  <c r="G35" i="1"/>
  <c r="G34" i="1" s="1"/>
  <c r="I33" i="1"/>
  <c r="J30" i="1"/>
  <c r="H30" i="1"/>
  <c r="G29" i="1"/>
  <c r="K29" i="1" s="1"/>
  <c r="J28" i="1"/>
  <c r="I28" i="1"/>
  <c r="I27" i="1" s="1"/>
  <c r="H28" i="1"/>
  <c r="H27" i="1" s="1"/>
  <c r="H26" i="1" s="1"/>
  <c r="H25" i="1" s="1"/>
  <c r="H24" i="1" s="1"/>
  <c r="J27" i="1"/>
  <c r="J26" i="1" s="1"/>
  <c r="J25" i="1" s="1"/>
  <c r="J24" i="1" s="1"/>
  <c r="L23" i="1"/>
  <c r="G23" i="1"/>
  <c r="K23" i="1" s="1"/>
  <c r="J22" i="1"/>
  <c r="J21" i="1" s="1"/>
  <c r="I22" i="1"/>
  <c r="I21" i="1" s="1"/>
  <c r="H22" i="1"/>
  <c r="H21" i="1" s="1"/>
  <c r="G22" i="1"/>
  <c r="G21" i="1" s="1"/>
  <c r="L17" i="1"/>
  <c r="G17" i="1"/>
  <c r="K17" i="1" s="1"/>
  <c r="J16" i="1"/>
  <c r="L16" i="1" s="1"/>
  <c r="I16" i="1"/>
  <c r="I15" i="1" s="1"/>
  <c r="H16" i="1"/>
  <c r="H15" i="1" s="1"/>
  <c r="H14" i="1" s="1"/>
  <c r="H13" i="1" s="1"/>
  <c r="H12" i="1" s="1"/>
  <c r="G28" i="1" l="1"/>
  <c r="G27" i="1" s="1"/>
  <c r="G26" i="1" s="1"/>
  <c r="G25" i="1" s="1"/>
  <c r="G24" i="1" s="1"/>
  <c r="K21" i="1"/>
  <c r="J15" i="1"/>
  <c r="L15" i="1" s="1"/>
  <c r="G33" i="1"/>
  <c r="G32" i="1" s="1"/>
  <c r="G31" i="1" s="1"/>
  <c r="K35" i="1"/>
  <c r="K49" i="1"/>
  <c r="I46" i="1"/>
  <c r="I45" i="1" s="1"/>
  <c r="I34" i="1"/>
  <c r="K41" i="1"/>
  <c r="G16" i="1"/>
  <c r="G15" i="1" s="1"/>
  <c r="G14" i="1" s="1"/>
  <c r="G13" i="1" s="1"/>
  <c r="G12" i="1" s="1"/>
  <c r="I40" i="1"/>
  <c r="K40" i="1" s="1"/>
  <c r="K47" i="1"/>
  <c r="H20" i="1"/>
  <c r="H19" i="1"/>
  <c r="K34" i="1"/>
  <c r="I19" i="1"/>
  <c r="G46" i="1"/>
  <c r="G45" i="1" s="1"/>
  <c r="G44" i="1" s="1"/>
  <c r="G43" i="1" s="1"/>
  <c r="H11" i="1"/>
  <c r="H51" i="1" s="1"/>
  <c r="K27" i="1"/>
  <c r="I26" i="1"/>
  <c r="L21" i="1"/>
  <c r="J19" i="1"/>
  <c r="J20" i="1"/>
  <c r="L20" i="1" s="1"/>
  <c r="J18" i="1"/>
  <c r="G19" i="1"/>
  <c r="G20" i="1"/>
  <c r="G18" i="1"/>
  <c r="K16" i="1"/>
  <c r="K22" i="1"/>
  <c r="H18" i="1"/>
  <c r="L22" i="1"/>
  <c r="K28" i="1"/>
  <c r="I32" i="1"/>
  <c r="I14" i="1"/>
  <c r="J14" i="1"/>
  <c r="I18" i="1"/>
  <c r="I20" i="1"/>
  <c r="K20" i="1" s="1"/>
  <c r="G30" i="1" l="1"/>
  <c r="G11" i="1" s="1"/>
  <c r="G51" i="1" s="1"/>
  <c r="K18" i="1"/>
  <c r="I39" i="1"/>
  <c r="K33" i="1"/>
  <c r="K15" i="1"/>
  <c r="L19" i="1"/>
  <c r="K46" i="1"/>
  <c r="K19" i="1"/>
  <c r="L18" i="1"/>
  <c r="K14" i="1"/>
  <c r="I13" i="1"/>
  <c r="K32" i="1"/>
  <c r="I31" i="1"/>
  <c r="K45" i="1"/>
  <c r="I44" i="1"/>
  <c r="K39" i="1"/>
  <c r="I38" i="1"/>
  <c r="L14" i="1"/>
  <c r="J13" i="1"/>
  <c r="K26" i="1"/>
  <c r="I25" i="1"/>
  <c r="K25" i="1" l="1"/>
  <c r="I24" i="1"/>
  <c r="K24" i="1" s="1"/>
  <c r="K38" i="1"/>
  <c r="I37" i="1"/>
  <c r="K37" i="1" s="1"/>
  <c r="K31" i="1"/>
  <c r="L13" i="1"/>
  <c r="J12" i="1"/>
  <c r="K44" i="1"/>
  <c r="I43" i="1"/>
  <c r="K43" i="1" s="1"/>
  <c r="K13" i="1"/>
  <c r="I12" i="1"/>
  <c r="I30" i="1" l="1"/>
  <c r="K30" i="1" s="1"/>
  <c r="L12" i="1"/>
  <c r="J11" i="1"/>
  <c r="K12" i="1"/>
  <c r="I11" i="1"/>
  <c r="K11" i="1" l="1"/>
  <c r="I51" i="1"/>
  <c r="K51" i="1" s="1"/>
  <c r="L11" i="1"/>
  <c r="J51" i="1"/>
  <c r="L51" i="1" s="1"/>
</calcChain>
</file>

<file path=xl/sharedStrings.xml><?xml version="1.0" encoding="utf-8"?>
<sst xmlns="http://schemas.openxmlformats.org/spreadsheetml/2006/main" count="206" uniqueCount="73">
  <si>
    <t>тыс. рублей</t>
  </si>
  <si>
    <t>Коды классификации расходов бюджета</t>
  </si>
  <si>
    <t>раздел</t>
  </si>
  <si>
    <t>1</t>
  </si>
  <si>
    <t>01</t>
  </si>
  <si>
    <t>подраздел</t>
  </si>
  <si>
    <t>2</t>
  </si>
  <si>
    <t>04</t>
  </si>
  <si>
    <t>целевая статья</t>
  </si>
  <si>
    <t>3</t>
  </si>
  <si>
    <t>вид расходов</t>
  </si>
  <si>
    <t>4</t>
  </si>
  <si>
    <t>5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</si>
  <si>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</si>
  <si>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</si>
  <si>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</si>
  <si>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всего</t>
  </si>
  <si>
    <t>6</t>
  </si>
  <si>
    <t>в том числе средства вышестоящих бюджетов</t>
  </si>
  <si>
    <t>7</t>
  </si>
  <si>
    <t>07</t>
  </si>
  <si>
    <t>08</t>
  </si>
  <si>
    <t>11</t>
  </si>
  <si>
    <t>ОБРАЗОВАНИЕ</t>
  </si>
  <si>
    <t>КУЛЬТУРА, КИНЕМАТОГРАФИЯ</t>
  </si>
  <si>
    <t>Другие вопросы в области культуры, кинематографии</t>
  </si>
  <si>
    <t>ФИЗИЧЕСКАЯ КУЛЬТУРА И СПОРТ</t>
  </si>
  <si>
    <t>Физическая культура</t>
  </si>
  <si>
    <t>ИТОГО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</si>
  <si>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</si>
  <si>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</si>
  <si>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главного распорядителя средств бюджета</t>
  </si>
  <si>
    <t>Наименование программы, раздела, подраздела, целевой статьи и вида расходов</t>
  </si>
  <si>
    <t>Администрация Кировского внутригородского района городского округа Самара</t>
  </si>
  <si>
    <t>Подпрограмма "Молодежь Кировского района"</t>
  </si>
  <si>
    <t>Подпрограмма "Развитие культуры Кировского внутригородского района городского округа Самара"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</si>
  <si>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</si>
  <si>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05</t>
  </si>
  <si>
    <t>ЖИЛИЩНО-КОММУНАЛЬНОЕ ХОЗЯЙСТВО</t>
  </si>
  <si>
    <t>03</t>
  </si>
  <si>
    <t>А300000000</t>
  </si>
  <si>
    <t>09</t>
  </si>
  <si>
    <t>А400000000</t>
  </si>
  <si>
    <t>Дорожное хозяйство (дорожные фонды)</t>
  </si>
  <si>
    <t>НАЦИОНАЛЬНАЯ ЭКОНОМИКА</t>
  </si>
  <si>
    <t>Процент исполнения</t>
  </si>
  <si>
    <t>Всего</t>
  </si>
  <si>
    <t>8</t>
  </si>
  <si>
    <t>9</t>
  </si>
  <si>
    <t>10</t>
  </si>
  <si>
    <r>
      <rPr>
        <sz val="12"/>
        <rFont val="Times New Roman"/>
        <family val="1"/>
        <charset val="204"/>
      </rPr>
      <t>Приложение № 7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 2021 №______</t>
    </r>
  </si>
  <si>
    <r>
      <rPr>
        <sz val="12"/>
        <rFont val="Times New Roman"/>
        <family val="1"/>
        <charset val="204"/>
      </rPr>
      <t>Приложение № 7</t>
    </r>
    <r>
      <rPr>
        <sz val="9"/>
        <rFont val="Times New Roman"/>
        <family val="1"/>
        <charset val="204"/>
      </rPr>
      <t xml:space="preserve">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
</t>
    </r>
  </si>
  <si>
    <t>200</t>
  </si>
  <si>
    <t>240</t>
  </si>
  <si>
    <t xml:space="preserve">Благоустройство </t>
  </si>
  <si>
    <t>А700000000</t>
  </si>
  <si>
    <t>0,0</t>
  </si>
  <si>
    <t>800</t>
  </si>
  <si>
    <t>810</t>
  </si>
  <si>
    <r>
      <rPr>
        <sz val="14"/>
        <rFont val="Times New Roman"/>
        <family val="1"/>
        <charset val="204"/>
      </rPr>
      <t>Приложение № 8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 2025 №______</t>
    </r>
  </si>
  <si>
    <t>Объем бюджетных ассигнований на финансовое обеспечение реализации программ Кировского внутригородского района городского округа Самара за 2024 год в составе ведомственной структуры  расходов бюджета Кировского внутригородского района городского округа Самара Самарской области</t>
  </si>
  <si>
    <t>Утверждено на 2024 год с учетом изменений</t>
  </si>
  <si>
    <t>Исполнено за 2024 год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</si>
  <si>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</si>
  <si>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</si>
  <si>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 ("Комфортная городская среда")" на 2022-2030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</si>
  <si>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</si>
  <si>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</si>
  <si>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А800000000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</si>
  <si>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</si>
  <si>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А820000000</t>
  </si>
  <si>
    <t>А810000000</t>
  </si>
  <si>
    <t>А830000000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</si>
</sst>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5"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2" fillId="2" borderId="0" xfId="2" applyNumberFormat="1" applyFont="1" applyFill="1" applyBorder="1" applyAlignment="1" applyProtection="1">
      <alignment horizontal="center" vertical="top"/>
    </xf>
    <xf numFmtId="0" fontId="2" fillId="2" borderId="0" xfId="2" applyNumberFormat="1" applyFont="1" applyFill="1" applyBorder="1" applyAlignment="1" applyProtection="1">
      <alignment horizontal="center" vertical="top" shrinkToFit="1"/>
    </xf>
    <xf numFmtId="0" fontId="2" fillId="2" borderId="0" xfId="2" applyNumberFormat="1" applyFont="1" applyFill="1" applyBorder="1" applyAlignment="1" applyProtection="1">
      <alignment vertical="top"/>
    </xf>
    <xf numFmtId="0" fontId="2" fillId="2" borderId="0" xfId="2" applyNumberFormat="1" applyFont="1" applyFill="1" applyBorder="1" applyAlignment="1" applyProtection="1">
      <alignment vertical="center"/>
    </xf>
    <xf numFmtId="164" fontId="2" fillId="2" borderId="0" xfId="2" applyNumberFormat="1" applyFont="1" applyFill="1" applyBorder="1" applyAlignment="1" applyProtection="1">
      <alignment vertical="center"/>
    </xf>
    <xf numFmtId="164" fontId="2" fillId="2" borderId="0" xfId="2" applyNumberFormat="1" applyFont="1" applyFill="1" applyBorder="1" applyAlignment="1" applyProtection="1">
      <alignment horizontal="right" vertical="center"/>
    </xf>
    <xf numFmtId="0" fontId="2" fillId="2" borderId="0" xfId="2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 shrinkToFit="1"/>
    </xf>
    <xf numFmtId="164" fontId="2" fillId="2" borderId="0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horizontal="right" vertical="top"/>
    </xf>
    <xf numFmtId="0" fontId="2" fillId="2" borderId="0" xfId="0" applyNumberFormat="1" applyFont="1" applyFill="1" applyBorder="1" applyAlignment="1" applyProtection="1">
      <alignment horizontal="right" vertical="top"/>
    </xf>
    <xf numFmtId="0" fontId="8" fillId="2" borderId="0" xfId="0" applyNumberFormat="1" applyFont="1" applyFill="1" applyBorder="1" applyAlignment="1" applyProtection="1">
      <alignment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9" fillId="2" borderId="5" xfId="0" applyNumberFormat="1" applyFont="1" applyFill="1" applyBorder="1" applyAlignment="1" applyProtection="1">
      <alignment horizontal="left" vertical="top" indent="1"/>
    </xf>
    <xf numFmtId="0" fontId="9" fillId="2" borderId="5" xfId="0" applyNumberFormat="1" applyFont="1" applyFill="1" applyBorder="1" applyAlignment="1" applyProtection="1">
      <alignment horizontal="center" vertical="top"/>
    </xf>
    <xf numFmtId="164" fontId="9" fillId="2" borderId="5" xfId="0" applyNumberFormat="1" applyFont="1" applyFill="1" applyBorder="1" applyAlignment="1" applyProtection="1">
      <alignment horizontal="center" vertical="top"/>
    </xf>
    <xf numFmtId="164" fontId="5" fillId="2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2" applyNumberFormat="1" applyFont="1" applyFill="1" applyBorder="1" applyAlignment="1" applyProtection="1">
      <alignment horizontal="center" vertical="center"/>
    </xf>
    <xf numFmtId="164" fontId="9" fillId="2" borderId="5" xfId="2" applyNumberFormat="1" applyFont="1" applyFill="1" applyBorder="1" applyAlignment="1" applyProtection="1">
      <alignment horizontal="center" vertical="center" wrapText="1"/>
    </xf>
    <xf numFmtId="164" fontId="9" fillId="2" borderId="5" xfId="2" applyNumberFormat="1" applyFont="1" applyFill="1" applyBorder="1" applyAlignment="1" applyProtection="1">
      <alignment horizontal="center" vertical="center"/>
    </xf>
    <xf numFmtId="0" fontId="5" fillId="2" borderId="0" xfId="2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left" vertical="center" indent="1"/>
    </xf>
    <xf numFmtId="0" fontId="11" fillId="2" borderId="5" xfId="0" applyNumberFormat="1" applyFont="1" applyFill="1" applyBorder="1" applyAlignment="1" applyProtection="1">
      <alignment horizontal="center" vertical="top" shrinkToFit="1"/>
    </xf>
    <xf numFmtId="0" fontId="12" fillId="2" borderId="5" xfId="0" applyNumberFormat="1" applyFont="1" applyFill="1" applyBorder="1" applyAlignment="1" applyProtection="1">
      <alignment horizontal="center" vertical="top" shrinkToFit="1"/>
    </xf>
    <xf numFmtId="0" fontId="12" fillId="2" borderId="5" xfId="0" applyNumberFormat="1" applyFont="1" applyFill="1" applyBorder="1" applyAlignment="1" applyProtection="1">
      <alignment horizontal="center" vertical="top"/>
    </xf>
    <xf numFmtId="0" fontId="10" fillId="2" borderId="5" xfId="1" applyNumberFormat="1" applyFont="1" applyFill="1" applyBorder="1" applyAlignment="1" applyProtection="1">
      <alignment horizontal="left" vertical="center" wrapText="1"/>
    </xf>
    <xf numFmtId="164" fontId="10" fillId="2" borderId="5" xfId="0" applyNumberFormat="1" applyFont="1" applyFill="1" applyBorder="1" applyAlignment="1" applyProtection="1">
      <alignment horizontal="right" vertical="top"/>
    </xf>
    <xf numFmtId="164" fontId="10" fillId="2" borderId="5" xfId="0" applyNumberFormat="1" applyFont="1" applyFill="1" applyBorder="1" applyAlignment="1" applyProtection="1">
      <alignment horizontal="center" vertical="top"/>
    </xf>
    <xf numFmtId="0" fontId="9" fillId="2" borderId="5" xfId="0" applyNumberFormat="1" applyFont="1" applyFill="1" applyBorder="1" applyAlignment="1" applyProtection="1">
      <alignment horizontal="center" vertical="top" shrinkToFit="1"/>
    </xf>
    <xf numFmtId="0" fontId="2" fillId="2" borderId="5" xfId="0" applyNumberFormat="1" applyFont="1" applyFill="1" applyBorder="1" applyAlignment="1" applyProtection="1">
      <alignment horizontal="center" vertical="top" shrinkToFit="1"/>
    </xf>
    <xf numFmtId="0" fontId="9" fillId="2" borderId="5" xfId="0" applyNumberFormat="1" applyFont="1" applyFill="1" applyBorder="1" applyAlignment="1" applyProtection="1">
      <alignment horizontal="left" vertical="top" wrapText="1"/>
    </xf>
    <xf numFmtId="164" fontId="4" fillId="2" borderId="5" xfId="0" applyNumberFormat="1" applyFont="1" applyFill="1" applyBorder="1" applyAlignment="1" applyProtection="1">
      <alignment horizontal="right" vertical="top"/>
    </xf>
    <xf numFmtId="164" fontId="4" fillId="2" borderId="5" xfId="0" applyNumberFormat="1" applyFont="1" applyFill="1" applyBorder="1" applyAlignment="1" applyProtection="1">
      <alignment horizontal="center" vertical="top"/>
    </xf>
    <xf numFmtId="49" fontId="9" fillId="2" borderId="5" xfId="0" applyNumberFormat="1" applyFont="1" applyFill="1" applyBorder="1" applyAlignment="1" applyProtection="1">
      <alignment horizontal="center" vertical="top" shrinkToFit="1"/>
    </xf>
    <xf numFmtId="49" fontId="2" fillId="2" borderId="5" xfId="0" applyNumberFormat="1" applyFont="1" applyFill="1" applyBorder="1" applyAlignment="1" applyProtection="1">
      <alignment horizontal="center" vertical="top" shrinkToFit="1"/>
    </xf>
    <xf numFmtId="0" fontId="11" fillId="2" borderId="5" xfId="0" applyNumberFormat="1" applyFont="1" applyFill="1" applyBorder="1" applyAlignment="1" applyProtection="1">
      <alignment horizontal="left" vertical="top" wrapText="1"/>
    </xf>
    <xf numFmtId="0" fontId="11" fillId="2" borderId="5" xfId="0" applyNumberFormat="1" applyFont="1" applyFill="1" applyBorder="1" applyAlignment="1" applyProtection="1">
      <alignment horizontal="left" vertical="top"/>
    </xf>
    <xf numFmtId="0" fontId="9" fillId="2" borderId="5" xfId="0" applyNumberFormat="1" applyFont="1" applyFill="1" applyBorder="1" applyAlignment="1" applyProtection="1">
      <alignment horizontal="left" vertical="top"/>
    </xf>
    <xf numFmtId="0" fontId="9" fillId="2" borderId="5" xfId="1" applyNumberFormat="1" applyFont="1" applyFill="1" applyBorder="1" applyAlignment="1" applyProtection="1">
      <alignment horizontal="left" vertical="top" wrapText="1"/>
    </xf>
    <xf numFmtId="164" fontId="4" fillId="2" borderId="5" xfId="1" applyNumberFormat="1" applyFont="1" applyFill="1" applyBorder="1" applyAlignment="1" applyProtection="1">
      <alignment horizontal="right" vertical="top"/>
    </xf>
    <xf numFmtId="164" fontId="4" fillId="2" borderId="5" xfId="1" applyNumberFormat="1" applyFont="1" applyFill="1" applyBorder="1" applyAlignment="1" applyProtection="1">
      <alignment horizontal="center" vertical="top"/>
    </xf>
    <xf numFmtId="0" fontId="9" fillId="2" borderId="4" xfId="0" applyNumberFormat="1" applyFont="1" applyFill="1" applyBorder="1" applyAlignment="1" applyProtection="1">
      <alignment horizontal="center" vertical="top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164" fontId="4" fillId="2" borderId="4" xfId="0" applyNumberFormat="1" applyFont="1" applyFill="1" applyBorder="1" applyAlignment="1" applyProtection="1">
      <alignment horizontal="right" vertical="top"/>
    </xf>
    <xf numFmtId="164" fontId="4" fillId="2" borderId="4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vertical="top"/>
    </xf>
    <xf numFmtId="0" fontId="12" fillId="2" borderId="1" xfId="0" applyNumberFormat="1" applyFont="1" applyFill="1" applyBorder="1" applyAlignment="1" applyProtection="1">
      <alignment horizontal="left" vertical="top"/>
    </xf>
    <xf numFmtId="0" fontId="12" fillId="2" borderId="6" xfId="0" applyNumberFormat="1" applyFont="1" applyFill="1" applyBorder="1" applyAlignment="1" applyProtection="1">
      <alignment horizontal="left" vertical="top"/>
    </xf>
    <xf numFmtId="0" fontId="12" fillId="2" borderId="2" xfId="0" applyNumberFormat="1" applyFont="1" applyFill="1" applyBorder="1" applyAlignment="1" applyProtection="1">
      <alignment horizontal="left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showWhiteSpace="0" view="pageBreakPreview" zoomScaleNormal="200" zoomScaleSheetLayoutView="100" zoomScalePageLayoutView="150" workbookViewId="0">
      <selection activeCell="J53" sqref="J53"/>
    </sheetView>
  </sheetViews>
  <sheetFormatPr defaultRowHeight="12.75" x14ac:dyDescent="0.2"/>
  <cols>
    <col min="1" max="1" width="6.5703125" style="1" customWidth="1"/>
    <col min="2" max="2" width="4.42578125" style="1" customWidth="1"/>
    <col min="3" max="3" width="5.85546875" style="1" customWidth="1"/>
    <col min="4" max="4" width="8.42578125" style="1" customWidth="1"/>
    <col min="5" max="5" width="5.7109375" style="23" customWidth="1"/>
    <col min="6" max="6" width="36.140625" style="1" customWidth="1"/>
    <col min="7" max="7" width="10.5703125" style="2" customWidth="1"/>
    <col min="8" max="8" width="10.42578125" style="1" customWidth="1"/>
    <col min="9" max="9" width="8.5703125" style="1" customWidth="1"/>
    <col min="10" max="10" width="10.42578125" customWidth="1"/>
    <col min="11" max="11" width="6.85546875" customWidth="1"/>
  </cols>
  <sheetData>
    <row r="1" spans="1:20" s="5" customFormat="1" ht="94.5" customHeight="1" x14ac:dyDescent="0.2">
      <c r="A1" s="3"/>
      <c r="B1" s="3"/>
      <c r="C1" s="3"/>
      <c r="D1" s="4"/>
      <c r="E1" s="3"/>
      <c r="G1" s="6"/>
      <c r="H1" s="28" t="s">
        <v>59</v>
      </c>
      <c r="I1" s="28"/>
      <c r="J1" s="28"/>
      <c r="K1" s="28"/>
      <c r="L1" s="28"/>
      <c r="M1" s="28" t="s">
        <v>50</v>
      </c>
      <c r="N1" s="28"/>
      <c r="O1" s="28"/>
      <c r="P1" s="28"/>
      <c r="Q1" s="28" t="s">
        <v>51</v>
      </c>
      <c r="R1" s="28"/>
      <c r="S1" s="28"/>
      <c r="T1" s="28"/>
    </row>
    <row r="2" spans="1:20" s="5" customFormat="1" x14ac:dyDescent="0.2">
      <c r="A2" s="3"/>
      <c r="B2" s="3"/>
      <c r="C2" s="3"/>
      <c r="D2" s="4"/>
      <c r="E2" s="3"/>
      <c r="G2" s="6"/>
      <c r="H2" s="7"/>
      <c r="I2" s="6"/>
      <c r="J2" s="7"/>
      <c r="K2" s="8"/>
      <c r="L2" s="9"/>
    </row>
    <row r="3" spans="1:20" s="5" customFormat="1" ht="33.75" customHeight="1" x14ac:dyDescent="0.2">
      <c r="A3" s="3"/>
      <c r="B3" s="3"/>
      <c r="C3" s="3"/>
      <c r="D3" s="4"/>
      <c r="E3" s="3"/>
      <c r="G3" s="6"/>
      <c r="H3" s="7"/>
      <c r="I3" s="6"/>
      <c r="J3" s="7"/>
      <c r="K3" s="8"/>
      <c r="L3" s="9"/>
    </row>
    <row r="4" spans="1:20" s="5" customFormat="1" ht="64.5" customHeight="1" x14ac:dyDescent="0.2">
      <c r="A4" s="29" t="s">
        <v>60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0" s="11" customFormat="1" ht="15.75" x14ac:dyDescent="0.2">
      <c r="A5" s="10"/>
      <c r="B5" s="10"/>
      <c r="D5" s="12"/>
      <c r="G5" s="13"/>
      <c r="K5" s="14" t="s">
        <v>0</v>
      </c>
      <c r="L5" s="15"/>
    </row>
    <row r="6" spans="1:20" s="11" customFormat="1" x14ac:dyDescent="0.2">
      <c r="A6" s="10"/>
      <c r="G6" s="13"/>
      <c r="H6" s="16"/>
      <c r="K6" s="15"/>
      <c r="L6" s="15"/>
    </row>
    <row r="7" spans="1:20" s="11" customFormat="1" ht="0.75" customHeight="1" x14ac:dyDescent="0.2">
      <c r="A7" s="10"/>
      <c r="E7" s="10"/>
      <c r="G7" s="13"/>
      <c r="H7" s="16"/>
      <c r="K7" s="15"/>
      <c r="L7" s="15"/>
    </row>
    <row r="8" spans="1:20" s="11" customFormat="1" ht="28.5" customHeight="1" x14ac:dyDescent="0.2">
      <c r="A8" s="30" t="s">
        <v>1</v>
      </c>
      <c r="B8" s="30"/>
      <c r="C8" s="30"/>
      <c r="D8" s="30"/>
      <c r="E8" s="30"/>
      <c r="F8" s="31" t="s">
        <v>32</v>
      </c>
      <c r="G8" s="33" t="s">
        <v>61</v>
      </c>
      <c r="H8" s="34"/>
      <c r="I8" s="33" t="s">
        <v>62</v>
      </c>
      <c r="J8" s="34"/>
      <c r="K8" s="35" t="s">
        <v>45</v>
      </c>
      <c r="L8" s="36"/>
    </row>
    <row r="9" spans="1:20" s="11" customFormat="1" ht="61.5" customHeight="1" x14ac:dyDescent="0.2">
      <c r="A9" s="24" t="s">
        <v>31</v>
      </c>
      <c r="B9" s="24" t="s">
        <v>2</v>
      </c>
      <c r="C9" s="24" t="s">
        <v>5</v>
      </c>
      <c r="D9" s="24" t="s">
        <v>8</v>
      </c>
      <c r="E9" s="24" t="s">
        <v>10</v>
      </c>
      <c r="F9" s="32"/>
      <c r="G9" s="25" t="s">
        <v>16</v>
      </c>
      <c r="H9" s="26" t="s">
        <v>18</v>
      </c>
      <c r="I9" s="25" t="s">
        <v>46</v>
      </c>
      <c r="J9" s="26" t="s">
        <v>18</v>
      </c>
      <c r="K9" s="27" t="s">
        <v>46</v>
      </c>
      <c r="L9" s="26" t="s">
        <v>18</v>
      </c>
    </row>
    <row r="10" spans="1:20" s="11" customFormat="1" x14ac:dyDescent="0.2">
      <c r="A10" s="17"/>
      <c r="B10" s="18" t="s">
        <v>3</v>
      </c>
      <c r="C10" s="19" t="s">
        <v>6</v>
      </c>
      <c r="D10" s="19" t="s">
        <v>9</v>
      </c>
      <c r="E10" s="19" t="s">
        <v>11</v>
      </c>
      <c r="F10" s="19" t="s">
        <v>12</v>
      </c>
      <c r="G10" s="21" t="s">
        <v>17</v>
      </c>
      <c r="H10" s="22" t="s">
        <v>19</v>
      </c>
      <c r="I10" s="19" t="s">
        <v>47</v>
      </c>
      <c r="J10" s="20" t="s">
        <v>48</v>
      </c>
      <c r="K10" s="19" t="s">
        <v>49</v>
      </c>
      <c r="L10" s="19" t="s">
        <v>22</v>
      </c>
    </row>
    <row r="11" spans="1:20" ht="21" x14ac:dyDescent="0.2">
      <c r="A11" s="37">
        <v>937</v>
      </c>
      <c r="B11" s="38"/>
      <c r="C11" s="39"/>
      <c r="D11" s="39"/>
      <c r="E11" s="40"/>
      <c r="F11" s="41" t="s">
        <v>33</v>
      </c>
      <c r="G11" s="42">
        <f>G12+G21+G30+G24</f>
        <v>140976.6</v>
      </c>
      <c r="H11" s="42">
        <f>H12+H21+H30</f>
        <v>49283.7</v>
      </c>
      <c r="I11" s="42">
        <f>I12+I21+I30+I24</f>
        <v>131343.90000000002</v>
      </c>
      <c r="J11" s="42">
        <f>J12+J21+J30</f>
        <v>45640.9</v>
      </c>
      <c r="K11" s="43">
        <f>I11/G11*100</f>
        <v>93.167163912308865</v>
      </c>
      <c r="L11" s="43">
        <f>J11/H11*100</f>
        <v>92.608509507200154</v>
      </c>
    </row>
    <row r="12" spans="1:20" ht="63" x14ac:dyDescent="0.2">
      <c r="A12" s="18">
        <v>937</v>
      </c>
      <c r="B12" s="44"/>
      <c r="C12" s="45"/>
      <c r="D12" s="45"/>
      <c r="E12" s="17"/>
      <c r="F12" s="46" t="s">
        <v>63</v>
      </c>
      <c r="G12" s="47">
        <f t="shared" ref="G12:J16" si="0">G13</f>
        <v>48098.3</v>
      </c>
      <c r="H12" s="47">
        <f t="shared" si="0"/>
        <v>31677.3</v>
      </c>
      <c r="I12" s="47">
        <f t="shared" si="0"/>
        <v>44177</v>
      </c>
      <c r="J12" s="47">
        <f t="shared" si="0"/>
        <v>28034.5</v>
      </c>
      <c r="K12" s="48">
        <f t="shared" ref="K12:L51" si="1">I12/G12*100</f>
        <v>91.847321007187361</v>
      </c>
      <c r="L12" s="48">
        <f t="shared" si="1"/>
        <v>88.500282536706095</v>
      </c>
    </row>
    <row r="13" spans="1:20" x14ac:dyDescent="0.2">
      <c r="A13" s="18">
        <v>937</v>
      </c>
      <c r="B13" s="49" t="s">
        <v>7</v>
      </c>
      <c r="C13" s="50"/>
      <c r="D13" s="45"/>
      <c r="E13" s="17"/>
      <c r="F13" s="51" t="s">
        <v>44</v>
      </c>
      <c r="G13" s="42">
        <f t="shared" si="0"/>
        <v>48098.3</v>
      </c>
      <c r="H13" s="42">
        <f t="shared" si="0"/>
        <v>31677.3</v>
      </c>
      <c r="I13" s="42">
        <f t="shared" si="0"/>
        <v>44177</v>
      </c>
      <c r="J13" s="42">
        <f t="shared" si="0"/>
        <v>28034.5</v>
      </c>
      <c r="K13" s="43">
        <f t="shared" si="1"/>
        <v>91.847321007187361</v>
      </c>
      <c r="L13" s="43">
        <f t="shared" si="1"/>
        <v>88.500282536706095</v>
      </c>
    </row>
    <row r="14" spans="1:20" x14ac:dyDescent="0.2">
      <c r="A14" s="18">
        <v>937</v>
      </c>
      <c r="B14" s="49" t="s">
        <v>7</v>
      </c>
      <c r="C14" s="49" t="s">
        <v>41</v>
      </c>
      <c r="D14" s="45"/>
      <c r="E14" s="17"/>
      <c r="F14" s="46" t="s">
        <v>43</v>
      </c>
      <c r="G14" s="47">
        <f t="shared" si="0"/>
        <v>48098.3</v>
      </c>
      <c r="H14" s="47">
        <f t="shared" si="0"/>
        <v>31677.3</v>
      </c>
      <c r="I14" s="47">
        <f t="shared" si="0"/>
        <v>44177</v>
      </c>
      <c r="J14" s="47">
        <f t="shared" si="0"/>
        <v>28034.5</v>
      </c>
      <c r="K14" s="48">
        <f t="shared" si="1"/>
        <v>91.847321007187361</v>
      </c>
      <c r="L14" s="48">
        <f t="shared" si="1"/>
        <v>88.500282536706095</v>
      </c>
    </row>
    <row r="15" spans="1:20" ht="63" x14ac:dyDescent="0.2">
      <c r="A15" s="18">
        <v>937</v>
      </c>
      <c r="B15" s="49" t="s">
        <v>7</v>
      </c>
      <c r="C15" s="49" t="s">
        <v>41</v>
      </c>
      <c r="D15" s="44" t="s">
        <v>42</v>
      </c>
      <c r="E15" s="17"/>
      <c r="F15" s="46" t="s">
        <v>63</v>
      </c>
      <c r="G15" s="47">
        <f t="shared" si="0"/>
        <v>48098.3</v>
      </c>
      <c r="H15" s="47">
        <f t="shared" si="0"/>
        <v>31677.3</v>
      </c>
      <c r="I15" s="47">
        <f t="shared" si="0"/>
        <v>44177</v>
      </c>
      <c r="J15" s="47">
        <f t="shared" si="0"/>
        <v>28034.5</v>
      </c>
      <c r="K15" s="48">
        <f t="shared" si="1"/>
        <v>91.847321007187361</v>
      </c>
      <c r="L15" s="48">
        <f t="shared" si="1"/>
        <v>88.500282536706095</v>
      </c>
    </row>
    <row r="16" spans="1:20" ht="21" x14ac:dyDescent="0.2">
      <c r="A16" s="18">
        <v>937</v>
      </c>
      <c r="B16" s="49" t="s">
        <v>7</v>
      </c>
      <c r="C16" s="49" t="s">
        <v>41</v>
      </c>
      <c r="D16" s="44" t="s">
        <v>42</v>
      </c>
      <c r="E16" s="19" t="s">
        <v>52</v>
      </c>
      <c r="F16" s="46" t="s">
        <v>13</v>
      </c>
      <c r="G16" s="47">
        <f t="shared" si="0"/>
        <v>48098.3</v>
      </c>
      <c r="H16" s="47">
        <f t="shared" si="0"/>
        <v>31677.3</v>
      </c>
      <c r="I16" s="47">
        <f t="shared" si="0"/>
        <v>44177</v>
      </c>
      <c r="J16" s="47">
        <f t="shared" si="0"/>
        <v>28034.5</v>
      </c>
      <c r="K16" s="48">
        <f t="shared" si="1"/>
        <v>91.847321007187361</v>
      </c>
      <c r="L16" s="48">
        <f t="shared" si="1"/>
        <v>88.500282536706095</v>
      </c>
    </row>
    <row r="17" spans="1:12" ht="21" x14ac:dyDescent="0.2">
      <c r="A17" s="18">
        <v>937</v>
      </c>
      <c r="B17" s="49" t="s">
        <v>7</v>
      </c>
      <c r="C17" s="49" t="s">
        <v>41</v>
      </c>
      <c r="D17" s="44" t="s">
        <v>42</v>
      </c>
      <c r="E17" s="19" t="s">
        <v>53</v>
      </c>
      <c r="F17" s="46" t="s">
        <v>14</v>
      </c>
      <c r="G17" s="47">
        <f>14000+2421+31677.3</f>
        <v>48098.3</v>
      </c>
      <c r="H17" s="47">
        <v>31677.3</v>
      </c>
      <c r="I17" s="47">
        <v>44177</v>
      </c>
      <c r="J17" s="47">
        <v>28034.5</v>
      </c>
      <c r="K17" s="48">
        <f t="shared" si="1"/>
        <v>91.847321007187361</v>
      </c>
      <c r="L17" s="48">
        <f t="shared" si="1"/>
        <v>88.500282536706095</v>
      </c>
    </row>
    <row r="18" spans="1:12" ht="21" x14ac:dyDescent="0.2">
      <c r="A18" s="18">
        <v>937</v>
      </c>
      <c r="B18" s="49"/>
      <c r="C18" s="49"/>
      <c r="D18" s="44"/>
      <c r="E18" s="19"/>
      <c r="F18" s="46" t="s">
        <v>64</v>
      </c>
      <c r="G18" s="47">
        <f>G21</f>
        <v>25216.400000000001</v>
      </c>
      <c r="H18" s="47">
        <f>H21</f>
        <v>17606.400000000001</v>
      </c>
      <c r="I18" s="47">
        <f>I21</f>
        <v>24608.1</v>
      </c>
      <c r="J18" s="47">
        <f>J21</f>
        <v>17606.400000000001</v>
      </c>
      <c r="K18" s="48">
        <f t="shared" si="1"/>
        <v>97.587681032978523</v>
      </c>
      <c r="L18" s="48">
        <f t="shared" si="1"/>
        <v>100</v>
      </c>
    </row>
    <row r="19" spans="1:12" x14ac:dyDescent="0.2">
      <c r="A19" s="18">
        <v>937</v>
      </c>
      <c r="B19" s="49" t="s">
        <v>37</v>
      </c>
      <c r="C19" s="50"/>
      <c r="D19" s="45"/>
      <c r="E19" s="17"/>
      <c r="F19" s="51" t="s">
        <v>38</v>
      </c>
      <c r="G19" s="42">
        <f>G21</f>
        <v>25216.400000000001</v>
      </c>
      <c r="H19" s="42">
        <f>H21</f>
        <v>17606.400000000001</v>
      </c>
      <c r="I19" s="42">
        <f>I21</f>
        <v>24608.1</v>
      </c>
      <c r="J19" s="42">
        <f>J21</f>
        <v>17606.400000000001</v>
      </c>
      <c r="K19" s="43">
        <f t="shared" si="1"/>
        <v>97.587681032978523</v>
      </c>
      <c r="L19" s="43">
        <f t="shared" si="1"/>
        <v>100</v>
      </c>
    </row>
    <row r="20" spans="1:12" x14ac:dyDescent="0.2">
      <c r="A20" s="18">
        <v>937</v>
      </c>
      <c r="B20" s="49" t="s">
        <v>37</v>
      </c>
      <c r="C20" s="49" t="s">
        <v>39</v>
      </c>
      <c r="D20" s="45"/>
      <c r="E20" s="17"/>
      <c r="F20" s="46" t="s">
        <v>54</v>
      </c>
      <c r="G20" s="47">
        <f>G21</f>
        <v>25216.400000000001</v>
      </c>
      <c r="H20" s="47">
        <f>H21</f>
        <v>17606.400000000001</v>
      </c>
      <c r="I20" s="47">
        <f>I21</f>
        <v>24608.1</v>
      </c>
      <c r="J20" s="47">
        <f>J21</f>
        <v>17606.400000000001</v>
      </c>
      <c r="K20" s="48">
        <f t="shared" si="1"/>
        <v>97.587681032978523</v>
      </c>
      <c r="L20" s="48">
        <f t="shared" si="1"/>
        <v>100</v>
      </c>
    </row>
    <row r="21" spans="1:12" ht="21" x14ac:dyDescent="0.2">
      <c r="A21" s="18">
        <v>937</v>
      </c>
      <c r="B21" s="49" t="s">
        <v>37</v>
      </c>
      <c r="C21" s="49" t="s">
        <v>39</v>
      </c>
      <c r="D21" s="44" t="s">
        <v>40</v>
      </c>
      <c r="E21" s="17"/>
      <c r="F21" s="46" t="s">
        <v>64</v>
      </c>
      <c r="G21" s="47">
        <f t="shared" ref="G21:J22" si="2">G22</f>
        <v>25216.400000000001</v>
      </c>
      <c r="H21" s="47">
        <f t="shared" si="2"/>
        <v>17606.400000000001</v>
      </c>
      <c r="I21" s="47">
        <f t="shared" si="2"/>
        <v>24608.1</v>
      </c>
      <c r="J21" s="47">
        <f t="shared" si="2"/>
        <v>17606.400000000001</v>
      </c>
      <c r="K21" s="48">
        <f t="shared" si="1"/>
        <v>97.587681032978523</v>
      </c>
      <c r="L21" s="48">
        <f t="shared" si="1"/>
        <v>100</v>
      </c>
    </row>
    <row r="22" spans="1:12" ht="21" x14ac:dyDescent="0.2">
      <c r="A22" s="18">
        <v>937</v>
      </c>
      <c r="B22" s="49" t="s">
        <v>37</v>
      </c>
      <c r="C22" s="49" t="s">
        <v>39</v>
      </c>
      <c r="D22" s="44" t="s">
        <v>40</v>
      </c>
      <c r="E22" s="19" t="s">
        <v>52</v>
      </c>
      <c r="F22" s="46" t="s">
        <v>13</v>
      </c>
      <c r="G22" s="47">
        <f t="shared" si="2"/>
        <v>25216.400000000001</v>
      </c>
      <c r="H22" s="47">
        <f t="shared" si="2"/>
        <v>17606.400000000001</v>
      </c>
      <c r="I22" s="47">
        <f t="shared" si="2"/>
        <v>24608.1</v>
      </c>
      <c r="J22" s="47">
        <f t="shared" si="2"/>
        <v>17606.400000000001</v>
      </c>
      <c r="K22" s="48">
        <f t="shared" si="1"/>
        <v>97.587681032978523</v>
      </c>
      <c r="L22" s="48">
        <f t="shared" si="1"/>
        <v>100</v>
      </c>
    </row>
    <row r="23" spans="1:12" ht="21" x14ac:dyDescent="0.2">
      <c r="A23" s="18">
        <v>937</v>
      </c>
      <c r="B23" s="49" t="s">
        <v>37</v>
      </c>
      <c r="C23" s="49" t="s">
        <v>39</v>
      </c>
      <c r="D23" s="44" t="s">
        <v>40</v>
      </c>
      <c r="E23" s="19" t="s">
        <v>53</v>
      </c>
      <c r="F23" s="46" t="s">
        <v>14</v>
      </c>
      <c r="G23" s="47">
        <f>7610+17606.4</f>
        <v>25216.400000000001</v>
      </c>
      <c r="H23" s="47">
        <v>17606.400000000001</v>
      </c>
      <c r="I23" s="47">
        <v>24608.1</v>
      </c>
      <c r="J23" s="47">
        <v>17606.400000000001</v>
      </c>
      <c r="K23" s="48">
        <f t="shared" si="1"/>
        <v>97.587681032978523</v>
      </c>
      <c r="L23" s="48">
        <f t="shared" si="1"/>
        <v>100</v>
      </c>
    </row>
    <row r="24" spans="1:12" ht="42" x14ac:dyDescent="0.2">
      <c r="A24" s="18">
        <v>937</v>
      </c>
      <c r="B24" s="49"/>
      <c r="C24" s="49"/>
      <c r="D24" s="44"/>
      <c r="E24" s="19"/>
      <c r="F24" s="46" t="s">
        <v>65</v>
      </c>
      <c r="G24" s="47">
        <f t="shared" ref="G24:J28" si="3">G25</f>
        <v>61879.9</v>
      </c>
      <c r="H24" s="47">
        <f t="shared" si="3"/>
        <v>0</v>
      </c>
      <c r="I24" s="47">
        <f t="shared" si="3"/>
        <v>59611.7</v>
      </c>
      <c r="J24" s="47">
        <f t="shared" si="3"/>
        <v>0</v>
      </c>
      <c r="K24" s="48">
        <f t="shared" si="1"/>
        <v>96.334512499212181</v>
      </c>
      <c r="L24" s="48">
        <v>0</v>
      </c>
    </row>
    <row r="25" spans="1:12" x14ac:dyDescent="0.2">
      <c r="A25" s="18">
        <v>937</v>
      </c>
      <c r="B25" s="49" t="s">
        <v>37</v>
      </c>
      <c r="C25" s="50"/>
      <c r="D25" s="44"/>
      <c r="E25" s="19"/>
      <c r="F25" s="51" t="s">
        <v>38</v>
      </c>
      <c r="G25" s="47">
        <f t="shared" si="3"/>
        <v>61879.9</v>
      </c>
      <c r="H25" s="47">
        <f t="shared" si="3"/>
        <v>0</v>
      </c>
      <c r="I25" s="47">
        <f t="shared" si="3"/>
        <v>59611.7</v>
      </c>
      <c r="J25" s="47">
        <f t="shared" si="3"/>
        <v>0</v>
      </c>
      <c r="K25" s="48">
        <f t="shared" si="1"/>
        <v>96.334512499212181</v>
      </c>
      <c r="L25" s="48">
        <v>0</v>
      </c>
    </row>
    <row r="26" spans="1:12" x14ac:dyDescent="0.2">
      <c r="A26" s="18">
        <v>937</v>
      </c>
      <c r="B26" s="49" t="s">
        <v>37</v>
      </c>
      <c r="C26" s="49" t="s">
        <v>39</v>
      </c>
      <c r="D26" s="44"/>
      <c r="E26" s="19"/>
      <c r="F26" s="46" t="s">
        <v>54</v>
      </c>
      <c r="G26" s="47">
        <f t="shared" si="3"/>
        <v>61879.9</v>
      </c>
      <c r="H26" s="47">
        <f t="shared" si="3"/>
        <v>0</v>
      </c>
      <c r="I26" s="47">
        <f t="shared" si="3"/>
        <v>59611.7</v>
      </c>
      <c r="J26" s="47">
        <f t="shared" si="3"/>
        <v>0</v>
      </c>
      <c r="K26" s="48">
        <f t="shared" si="1"/>
        <v>96.334512499212181</v>
      </c>
      <c r="L26" s="48">
        <v>0</v>
      </c>
    </row>
    <row r="27" spans="1:12" ht="31.5" x14ac:dyDescent="0.2">
      <c r="A27" s="18">
        <v>937</v>
      </c>
      <c r="B27" s="49" t="s">
        <v>37</v>
      </c>
      <c r="C27" s="49" t="s">
        <v>39</v>
      </c>
      <c r="D27" s="44" t="s">
        <v>55</v>
      </c>
      <c r="E27" s="19"/>
      <c r="F27" s="46" t="s">
        <v>66</v>
      </c>
      <c r="G27" s="47">
        <f t="shared" si="3"/>
        <v>61879.9</v>
      </c>
      <c r="H27" s="47">
        <f t="shared" si="3"/>
        <v>0</v>
      </c>
      <c r="I27" s="47">
        <f t="shared" si="3"/>
        <v>59611.7</v>
      </c>
      <c r="J27" s="47">
        <f t="shared" si="3"/>
        <v>0</v>
      </c>
      <c r="K27" s="48">
        <f t="shared" si="1"/>
        <v>96.334512499212181</v>
      </c>
      <c r="L27" s="48">
        <v>0</v>
      </c>
    </row>
    <row r="28" spans="1:12" ht="21" x14ac:dyDescent="0.2">
      <c r="A28" s="18">
        <v>937</v>
      </c>
      <c r="B28" s="49" t="s">
        <v>37</v>
      </c>
      <c r="C28" s="49" t="s">
        <v>39</v>
      </c>
      <c r="D28" s="44" t="s">
        <v>55</v>
      </c>
      <c r="E28" s="19" t="s">
        <v>52</v>
      </c>
      <c r="F28" s="46" t="s">
        <v>13</v>
      </c>
      <c r="G28" s="47">
        <f t="shared" si="3"/>
        <v>61879.9</v>
      </c>
      <c r="H28" s="47">
        <f t="shared" si="3"/>
        <v>0</v>
      </c>
      <c r="I28" s="47">
        <f t="shared" si="3"/>
        <v>59611.7</v>
      </c>
      <c r="J28" s="47">
        <f t="shared" si="3"/>
        <v>0</v>
      </c>
      <c r="K28" s="48">
        <f t="shared" si="1"/>
        <v>96.334512499212181</v>
      </c>
      <c r="L28" s="48">
        <v>0</v>
      </c>
    </row>
    <row r="29" spans="1:12" ht="21" x14ac:dyDescent="0.2">
      <c r="A29" s="18">
        <v>937</v>
      </c>
      <c r="B29" s="49" t="s">
        <v>37</v>
      </c>
      <c r="C29" s="49" t="s">
        <v>39</v>
      </c>
      <c r="D29" s="44" t="s">
        <v>55</v>
      </c>
      <c r="E29" s="19" t="s">
        <v>53</v>
      </c>
      <c r="F29" s="46" t="s">
        <v>14</v>
      </c>
      <c r="G29" s="47">
        <f>6703.6+300.4+38290+165.9+16420</f>
        <v>61879.9</v>
      </c>
      <c r="H29" s="47">
        <v>0</v>
      </c>
      <c r="I29" s="47">
        <v>59611.7</v>
      </c>
      <c r="J29" s="47">
        <v>0</v>
      </c>
      <c r="K29" s="48">
        <f t="shared" si="1"/>
        <v>96.334512499212181</v>
      </c>
      <c r="L29" s="48">
        <v>0</v>
      </c>
    </row>
    <row r="30" spans="1:12" ht="31.5" x14ac:dyDescent="0.2">
      <c r="A30" s="18">
        <v>937</v>
      </c>
      <c r="B30" s="38"/>
      <c r="C30" s="39"/>
      <c r="D30" s="39"/>
      <c r="E30" s="40"/>
      <c r="F30" s="46" t="s">
        <v>67</v>
      </c>
      <c r="G30" s="42">
        <f>G31+G37+G43</f>
        <v>5782</v>
      </c>
      <c r="H30" s="42">
        <f>H31+H37+H43</f>
        <v>0</v>
      </c>
      <c r="I30" s="42">
        <f>I31+I37+I43</f>
        <v>2947.1</v>
      </c>
      <c r="J30" s="42">
        <f>J31+J37+J43</f>
        <v>0</v>
      </c>
      <c r="K30" s="43">
        <f t="shared" si="1"/>
        <v>50.970252507782774</v>
      </c>
      <c r="L30" s="43">
        <v>0</v>
      </c>
    </row>
    <row r="31" spans="1:12" x14ac:dyDescent="0.2">
      <c r="A31" s="37">
        <v>937</v>
      </c>
      <c r="B31" s="44" t="s">
        <v>20</v>
      </c>
      <c r="C31" s="44"/>
      <c r="D31" s="39"/>
      <c r="E31" s="40"/>
      <c r="F31" s="52" t="s">
        <v>23</v>
      </c>
      <c r="G31" s="42">
        <f>G32</f>
        <v>500</v>
      </c>
      <c r="H31" s="42" t="s">
        <v>56</v>
      </c>
      <c r="I31" s="42">
        <f>I32</f>
        <v>486.2</v>
      </c>
      <c r="J31" s="42" t="s">
        <v>56</v>
      </c>
      <c r="K31" s="43">
        <f t="shared" si="1"/>
        <v>97.24</v>
      </c>
      <c r="L31" s="43">
        <v>0</v>
      </c>
    </row>
    <row r="32" spans="1:12" x14ac:dyDescent="0.2">
      <c r="A32" s="37">
        <v>937</v>
      </c>
      <c r="B32" s="44" t="s">
        <v>20</v>
      </c>
      <c r="C32" s="44" t="s">
        <v>20</v>
      </c>
      <c r="D32" s="45"/>
      <c r="E32" s="17"/>
      <c r="F32" s="53" t="s">
        <v>30</v>
      </c>
      <c r="G32" s="47">
        <f>G33</f>
        <v>500</v>
      </c>
      <c r="H32" s="47" t="s">
        <v>56</v>
      </c>
      <c r="I32" s="47">
        <f>I33</f>
        <v>486.2</v>
      </c>
      <c r="J32" s="47" t="s">
        <v>56</v>
      </c>
      <c r="K32" s="48">
        <f t="shared" si="1"/>
        <v>97.24</v>
      </c>
      <c r="L32" s="48">
        <v>0</v>
      </c>
    </row>
    <row r="33" spans="1:12" ht="31.5" x14ac:dyDescent="0.2">
      <c r="A33" s="37">
        <v>937</v>
      </c>
      <c r="B33" s="44" t="s">
        <v>20</v>
      </c>
      <c r="C33" s="44" t="s">
        <v>20</v>
      </c>
      <c r="D33" s="44" t="s">
        <v>68</v>
      </c>
      <c r="E33" s="17"/>
      <c r="F33" s="46" t="s">
        <v>69</v>
      </c>
      <c r="G33" s="47">
        <f>G35</f>
        <v>500</v>
      </c>
      <c r="H33" s="47" t="s">
        <v>56</v>
      </c>
      <c r="I33" s="47">
        <f>I35</f>
        <v>486.2</v>
      </c>
      <c r="J33" s="47" t="s">
        <v>56</v>
      </c>
      <c r="K33" s="48">
        <f t="shared" si="1"/>
        <v>97.24</v>
      </c>
      <c r="L33" s="48">
        <v>0</v>
      </c>
    </row>
    <row r="34" spans="1:12" x14ac:dyDescent="0.2">
      <c r="A34" s="18">
        <v>937</v>
      </c>
      <c r="B34" s="44" t="s">
        <v>20</v>
      </c>
      <c r="C34" s="44" t="s">
        <v>20</v>
      </c>
      <c r="D34" s="44" t="s">
        <v>70</v>
      </c>
      <c r="E34" s="17"/>
      <c r="F34" s="54" t="s">
        <v>34</v>
      </c>
      <c r="G34" s="55">
        <f>G35</f>
        <v>500</v>
      </c>
      <c r="H34" s="47">
        <v>0</v>
      </c>
      <c r="I34" s="55">
        <f>I35</f>
        <v>486.2</v>
      </c>
      <c r="J34" s="47">
        <v>0</v>
      </c>
      <c r="K34" s="56">
        <f t="shared" si="1"/>
        <v>97.24</v>
      </c>
      <c r="L34" s="48">
        <v>0</v>
      </c>
    </row>
    <row r="35" spans="1:12" ht="21" x14ac:dyDescent="0.2">
      <c r="A35" s="18">
        <v>937</v>
      </c>
      <c r="B35" s="44" t="s">
        <v>20</v>
      </c>
      <c r="C35" s="44" t="s">
        <v>20</v>
      </c>
      <c r="D35" s="44" t="s">
        <v>70</v>
      </c>
      <c r="E35" s="19" t="s">
        <v>52</v>
      </c>
      <c r="F35" s="46" t="s">
        <v>13</v>
      </c>
      <c r="G35" s="47">
        <f>G36</f>
        <v>500</v>
      </c>
      <c r="H35" s="47" t="s">
        <v>56</v>
      </c>
      <c r="I35" s="47">
        <f>I36</f>
        <v>486.2</v>
      </c>
      <c r="J35" s="47" t="s">
        <v>56</v>
      </c>
      <c r="K35" s="48">
        <f t="shared" si="1"/>
        <v>97.24</v>
      </c>
      <c r="L35" s="48">
        <v>0</v>
      </c>
    </row>
    <row r="36" spans="1:12" ht="21" x14ac:dyDescent="0.2">
      <c r="A36" s="18">
        <v>937</v>
      </c>
      <c r="B36" s="44" t="s">
        <v>20</v>
      </c>
      <c r="C36" s="44" t="s">
        <v>20</v>
      </c>
      <c r="D36" s="44" t="s">
        <v>70</v>
      </c>
      <c r="E36" s="19" t="s">
        <v>53</v>
      </c>
      <c r="F36" s="46" t="s">
        <v>14</v>
      </c>
      <c r="G36" s="47">
        <v>500</v>
      </c>
      <c r="H36" s="47" t="s">
        <v>56</v>
      </c>
      <c r="I36" s="47">
        <v>486.2</v>
      </c>
      <c r="J36" s="47" t="s">
        <v>56</v>
      </c>
      <c r="K36" s="48">
        <f t="shared" si="1"/>
        <v>97.24</v>
      </c>
      <c r="L36" s="48">
        <v>0</v>
      </c>
    </row>
    <row r="37" spans="1:12" x14ac:dyDescent="0.2">
      <c r="A37" s="18">
        <v>937</v>
      </c>
      <c r="B37" s="44" t="s">
        <v>21</v>
      </c>
      <c r="C37" s="44"/>
      <c r="D37" s="39"/>
      <c r="E37" s="40"/>
      <c r="F37" s="52" t="s">
        <v>24</v>
      </c>
      <c r="G37" s="42">
        <f>G38</f>
        <v>2332</v>
      </c>
      <c r="H37" s="42" t="s">
        <v>56</v>
      </c>
      <c r="I37" s="42">
        <f>I38</f>
        <v>788.4</v>
      </c>
      <c r="J37" s="42" t="s">
        <v>56</v>
      </c>
      <c r="K37" s="43">
        <f t="shared" si="1"/>
        <v>33.807890222984561</v>
      </c>
      <c r="L37" s="43">
        <v>0</v>
      </c>
    </row>
    <row r="38" spans="1:12" x14ac:dyDescent="0.2">
      <c r="A38" s="18">
        <v>937</v>
      </c>
      <c r="B38" s="44" t="s">
        <v>21</v>
      </c>
      <c r="C38" s="44" t="s">
        <v>7</v>
      </c>
      <c r="D38" s="45"/>
      <c r="E38" s="17"/>
      <c r="F38" s="53" t="s">
        <v>25</v>
      </c>
      <c r="G38" s="47">
        <f>G39</f>
        <v>2332</v>
      </c>
      <c r="H38" s="47" t="s">
        <v>56</v>
      </c>
      <c r="I38" s="47">
        <f>I39</f>
        <v>788.4</v>
      </c>
      <c r="J38" s="47" t="s">
        <v>56</v>
      </c>
      <c r="K38" s="48">
        <f t="shared" si="1"/>
        <v>33.807890222984561</v>
      </c>
      <c r="L38" s="48">
        <v>0</v>
      </c>
    </row>
    <row r="39" spans="1:12" ht="31.5" x14ac:dyDescent="0.2">
      <c r="A39" s="18">
        <v>937</v>
      </c>
      <c r="B39" s="44" t="s">
        <v>21</v>
      </c>
      <c r="C39" s="44" t="s">
        <v>7</v>
      </c>
      <c r="D39" s="44" t="s">
        <v>68</v>
      </c>
      <c r="E39" s="17"/>
      <c r="F39" s="46" t="s">
        <v>67</v>
      </c>
      <c r="G39" s="47">
        <f>G40</f>
        <v>2332</v>
      </c>
      <c r="H39" s="47" t="s">
        <v>56</v>
      </c>
      <c r="I39" s="47">
        <f>I40</f>
        <v>788.4</v>
      </c>
      <c r="J39" s="47" t="s">
        <v>56</v>
      </c>
      <c r="K39" s="48">
        <f t="shared" si="1"/>
        <v>33.807890222984561</v>
      </c>
      <c r="L39" s="48">
        <v>0</v>
      </c>
    </row>
    <row r="40" spans="1:12" ht="21" x14ac:dyDescent="0.2">
      <c r="A40" s="18">
        <v>937</v>
      </c>
      <c r="B40" s="44" t="s">
        <v>21</v>
      </c>
      <c r="C40" s="44" t="s">
        <v>7</v>
      </c>
      <c r="D40" s="44" t="s">
        <v>71</v>
      </c>
      <c r="E40" s="17"/>
      <c r="F40" s="54" t="s">
        <v>35</v>
      </c>
      <c r="G40" s="55">
        <f>G41</f>
        <v>2332</v>
      </c>
      <c r="H40" s="55" t="s">
        <v>56</v>
      </c>
      <c r="I40" s="55">
        <f>I41</f>
        <v>788.4</v>
      </c>
      <c r="J40" s="55" t="s">
        <v>56</v>
      </c>
      <c r="K40" s="56">
        <f t="shared" si="1"/>
        <v>33.807890222984561</v>
      </c>
      <c r="L40" s="56">
        <v>0</v>
      </c>
    </row>
    <row r="41" spans="1:12" ht="21" x14ac:dyDescent="0.2">
      <c r="A41" s="18">
        <v>937</v>
      </c>
      <c r="B41" s="44" t="s">
        <v>21</v>
      </c>
      <c r="C41" s="44" t="s">
        <v>7</v>
      </c>
      <c r="D41" s="44" t="s">
        <v>71</v>
      </c>
      <c r="E41" s="19" t="s">
        <v>52</v>
      </c>
      <c r="F41" s="46" t="s">
        <v>13</v>
      </c>
      <c r="G41" s="55">
        <f>G42</f>
        <v>2332</v>
      </c>
      <c r="H41" s="55">
        <v>0</v>
      </c>
      <c r="I41" s="55">
        <f>I42</f>
        <v>788.4</v>
      </c>
      <c r="J41" s="55">
        <v>0</v>
      </c>
      <c r="K41" s="56">
        <f t="shared" si="1"/>
        <v>33.807890222984561</v>
      </c>
      <c r="L41" s="56">
        <v>0</v>
      </c>
    </row>
    <row r="42" spans="1:12" ht="21" x14ac:dyDescent="0.2">
      <c r="A42" s="18">
        <v>937</v>
      </c>
      <c r="B42" s="44" t="s">
        <v>21</v>
      </c>
      <c r="C42" s="44" t="s">
        <v>7</v>
      </c>
      <c r="D42" s="44" t="s">
        <v>71</v>
      </c>
      <c r="E42" s="19" t="s">
        <v>53</v>
      </c>
      <c r="F42" s="46" t="s">
        <v>14</v>
      </c>
      <c r="G42" s="55">
        <v>2332</v>
      </c>
      <c r="H42" s="55">
        <v>0</v>
      </c>
      <c r="I42" s="55">
        <v>788.4</v>
      </c>
      <c r="J42" s="55">
        <v>0</v>
      </c>
      <c r="K42" s="56">
        <f t="shared" si="1"/>
        <v>33.807890222984561</v>
      </c>
      <c r="L42" s="56">
        <v>0</v>
      </c>
    </row>
    <row r="43" spans="1:12" x14ac:dyDescent="0.2">
      <c r="A43" s="18">
        <v>937</v>
      </c>
      <c r="B43" s="44" t="s">
        <v>22</v>
      </c>
      <c r="C43" s="44"/>
      <c r="D43" s="39"/>
      <c r="E43" s="40"/>
      <c r="F43" s="52" t="s">
        <v>26</v>
      </c>
      <c r="G43" s="42">
        <f>G44</f>
        <v>2950</v>
      </c>
      <c r="H43" s="42" t="s">
        <v>56</v>
      </c>
      <c r="I43" s="42">
        <f>I44</f>
        <v>1672.5</v>
      </c>
      <c r="J43" s="42" t="s">
        <v>56</v>
      </c>
      <c r="K43" s="43">
        <f t="shared" si="1"/>
        <v>56.694915254237287</v>
      </c>
      <c r="L43" s="43">
        <v>0</v>
      </c>
    </row>
    <row r="44" spans="1:12" x14ac:dyDescent="0.2">
      <c r="A44" s="18">
        <v>937</v>
      </c>
      <c r="B44" s="44" t="s">
        <v>22</v>
      </c>
      <c r="C44" s="44" t="s">
        <v>4</v>
      </c>
      <c r="D44" s="45"/>
      <c r="E44" s="17"/>
      <c r="F44" s="53" t="s">
        <v>27</v>
      </c>
      <c r="G44" s="47">
        <f>G45</f>
        <v>2950</v>
      </c>
      <c r="H44" s="47" t="s">
        <v>56</v>
      </c>
      <c r="I44" s="47">
        <f>I45</f>
        <v>1672.5</v>
      </c>
      <c r="J44" s="47" t="s">
        <v>56</v>
      </c>
      <c r="K44" s="48">
        <f t="shared" si="1"/>
        <v>56.694915254237287</v>
      </c>
      <c r="L44" s="48">
        <v>0</v>
      </c>
    </row>
    <row r="45" spans="1:12" ht="31.5" x14ac:dyDescent="0.2">
      <c r="A45" s="18">
        <v>937</v>
      </c>
      <c r="B45" s="44" t="s">
        <v>22</v>
      </c>
      <c r="C45" s="44" t="s">
        <v>4</v>
      </c>
      <c r="D45" s="44" t="s">
        <v>68</v>
      </c>
      <c r="E45" s="17"/>
      <c r="F45" s="46" t="s">
        <v>67</v>
      </c>
      <c r="G45" s="47">
        <f>G46</f>
        <v>2950</v>
      </c>
      <c r="H45" s="47" t="s">
        <v>56</v>
      </c>
      <c r="I45" s="47">
        <f>I46</f>
        <v>1672.5</v>
      </c>
      <c r="J45" s="47" t="s">
        <v>56</v>
      </c>
      <c r="K45" s="48">
        <f t="shared" si="1"/>
        <v>56.694915254237287</v>
      </c>
      <c r="L45" s="48">
        <v>0</v>
      </c>
    </row>
    <row r="46" spans="1:12" ht="31.5" x14ac:dyDescent="0.2">
      <c r="A46" s="18">
        <v>937</v>
      </c>
      <c r="B46" s="44" t="s">
        <v>22</v>
      </c>
      <c r="C46" s="44" t="s">
        <v>4</v>
      </c>
      <c r="D46" s="44" t="s">
        <v>72</v>
      </c>
      <c r="E46" s="17"/>
      <c r="F46" s="54" t="s">
        <v>36</v>
      </c>
      <c r="G46" s="55">
        <f>G47+G49</f>
        <v>2950</v>
      </c>
      <c r="H46" s="55" t="s">
        <v>56</v>
      </c>
      <c r="I46" s="55">
        <f>I47+I49</f>
        <v>1672.5</v>
      </c>
      <c r="J46" s="55" t="s">
        <v>56</v>
      </c>
      <c r="K46" s="56">
        <f t="shared" si="1"/>
        <v>56.694915254237287</v>
      </c>
      <c r="L46" s="56">
        <v>0</v>
      </c>
    </row>
    <row r="47" spans="1:12" ht="21" x14ac:dyDescent="0.2">
      <c r="A47" s="18">
        <v>937</v>
      </c>
      <c r="B47" s="44" t="s">
        <v>22</v>
      </c>
      <c r="C47" s="44" t="s">
        <v>4</v>
      </c>
      <c r="D47" s="44" t="s">
        <v>72</v>
      </c>
      <c r="E47" s="19">
        <v>200</v>
      </c>
      <c r="F47" s="46" t="s">
        <v>13</v>
      </c>
      <c r="G47" s="47">
        <f>G48</f>
        <v>2100</v>
      </c>
      <c r="H47" s="47" t="s">
        <v>56</v>
      </c>
      <c r="I47" s="47">
        <f>I48</f>
        <v>1246.4000000000001</v>
      </c>
      <c r="J47" s="47" t="s">
        <v>56</v>
      </c>
      <c r="K47" s="48">
        <f t="shared" si="1"/>
        <v>59.352380952380955</v>
      </c>
      <c r="L47" s="48">
        <v>0</v>
      </c>
    </row>
    <row r="48" spans="1:12" ht="21" x14ac:dyDescent="0.2">
      <c r="A48" s="18">
        <v>937</v>
      </c>
      <c r="B48" s="44" t="s">
        <v>22</v>
      </c>
      <c r="C48" s="44" t="s">
        <v>4</v>
      </c>
      <c r="D48" s="44" t="s">
        <v>72</v>
      </c>
      <c r="E48" s="19">
        <v>240</v>
      </c>
      <c r="F48" s="46" t="s">
        <v>14</v>
      </c>
      <c r="G48" s="47">
        <v>2100</v>
      </c>
      <c r="H48" s="47" t="s">
        <v>56</v>
      </c>
      <c r="I48" s="47">
        <v>1246.4000000000001</v>
      </c>
      <c r="J48" s="47" t="s">
        <v>56</v>
      </c>
      <c r="K48" s="48">
        <f t="shared" si="1"/>
        <v>59.352380952380955</v>
      </c>
      <c r="L48" s="48">
        <v>0</v>
      </c>
    </row>
    <row r="49" spans="1:12" x14ac:dyDescent="0.2">
      <c r="A49" s="18">
        <v>937</v>
      </c>
      <c r="B49" s="44" t="s">
        <v>22</v>
      </c>
      <c r="C49" s="44" t="s">
        <v>4</v>
      </c>
      <c r="D49" s="44" t="s">
        <v>72</v>
      </c>
      <c r="E49" s="19" t="s">
        <v>57</v>
      </c>
      <c r="F49" s="53" t="s">
        <v>15</v>
      </c>
      <c r="G49" s="47">
        <f>G50</f>
        <v>850</v>
      </c>
      <c r="H49" s="47" t="s">
        <v>56</v>
      </c>
      <c r="I49" s="47">
        <f>I50</f>
        <v>426.1</v>
      </c>
      <c r="J49" s="47" t="s">
        <v>56</v>
      </c>
      <c r="K49" s="48">
        <f t="shared" si="1"/>
        <v>50.129411764705893</v>
      </c>
      <c r="L49" s="48">
        <v>0</v>
      </c>
    </row>
    <row r="50" spans="1:12" ht="31.5" x14ac:dyDescent="0.2">
      <c r="A50" s="18">
        <v>937</v>
      </c>
      <c r="B50" s="44" t="s">
        <v>22</v>
      </c>
      <c r="C50" s="44" t="s">
        <v>4</v>
      </c>
      <c r="D50" s="44" t="s">
        <v>72</v>
      </c>
      <c r="E50" s="57" t="s">
        <v>58</v>
      </c>
      <c r="F50" s="58" t="s">
        <v>29</v>
      </c>
      <c r="G50" s="59">
        <v>850</v>
      </c>
      <c r="H50" s="59" t="s">
        <v>56</v>
      </c>
      <c r="I50" s="59">
        <v>426.1</v>
      </c>
      <c r="J50" s="59" t="s">
        <v>56</v>
      </c>
      <c r="K50" s="60">
        <f t="shared" si="1"/>
        <v>50.129411764705893</v>
      </c>
      <c r="L50" s="60">
        <v>0</v>
      </c>
    </row>
    <row r="51" spans="1:12" x14ac:dyDescent="0.2">
      <c r="A51" s="61"/>
      <c r="B51" s="62"/>
      <c r="C51" s="63"/>
      <c r="D51" s="63"/>
      <c r="E51" s="64"/>
      <c r="F51" s="52" t="s">
        <v>28</v>
      </c>
      <c r="G51" s="42">
        <f>G11</f>
        <v>140976.6</v>
      </c>
      <c r="H51" s="42">
        <f>H11</f>
        <v>49283.7</v>
      </c>
      <c r="I51" s="42">
        <f>I11</f>
        <v>131343.90000000002</v>
      </c>
      <c r="J51" s="42">
        <f>J11</f>
        <v>45640.9</v>
      </c>
      <c r="K51" s="43">
        <f t="shared" si="1"/>
        <v>93.167163912308865</v>
      </c>
      <c r="L51" s="43">
        <f t="shared" si="1"/>
        <v>92.608509507200154</v>
      </c>
    </row>
    <row r="54" spans="1:12" x14ac:dyDescent="0.2">
      <c r="G54" s="2">
        <v>140976.6</v>
      </c>
      <c r="H54" s="1">
        <v>49283.7</v>
      </c>
      <c r="I54" s="1">
        <v>131343.9</v>
      </c>
      <c r="J54">
        <v>45640.9</v>
      </c>
    </row>
    <row r="55" spans="1:12" x14ac:dyDescent="0.2">
      <c r="G55" s="2">
        <f>G54-G51</f>
        <v>0</v>
      </c>
      <c r="H55" s="2">
        <f t="shared" ref="H55:J55" si="4">H54-H51</f>
        <v>0</v>
      </c>
      <c r="I55" s="2">
        <f t="shared" si="4"/>
        <v>0</v>
      </c>
      <c r="J55" s="2">
        <f t="shared" si="4"/>
        <v>0</v>
      </c>
    </row>
  </sheetData>
  <mergeCells count="10">
    <mergeCell ref="B51:E51"/>
    <mergeCell ref="Q1:T1"/>
    <mergeCell ref="A4:L4"/>
    <mergeCell ref="H1:L1"/>
    <mergeCell ref="M1:P1"/>
    <mergeCell ref="A8:E8"/>
    <mergeCell ref="F8:F9"/>
    <mergeCell ref="G8:H8"/>
    <mergeCell ref="I8:J8"/>
    <mergeCell ref="K8:L8"/>
  </mergeCells>
  <pageMargins left="0.74803149606299213" right="0.39370078740157483" top="0.98425196850393704" bottom="0.78740157480314965" header="0.51181102362204722" footer="0.51181102362204722"/>
  <pageSetup paperSize="9" scale="75" fitToWidth="0" fitToHeight="0" orientation="portrait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2024-02-07T13:27:33Z</cp:lastPrinted>
  <dcterms:created xsi:type="dcterms:W3CDTF">2016-01-13T12:22:26Z</dcterms:created>
  <dcterms:modified xsi:type="dcterms:W3CDTF">2025-03-10T08:08:21Z</dcterms:modified>
</cp:coreProperties>
</file>