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CON\СМЕТА 2025\Изменение в бюджет\1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Titles" localSheetId="0">Sheet1!$11:$13</definedName>
  </definedNames>
  <calcPr calcId="152511"/>
</workbook>
</file>

<file path=xl/calcChain.xml><?xml version="1.0" encoding="utf-8"?>
<calcChain xmlns="http://schemas.openxmlformats.org/spreadsheetml/2006/main">
  <c r="J14" i="1" l="1"/>
  <c r="H14" i="1"/>
  <c r="J127" i="1" l="1"/>
  <c r="H127" i="1"/>
  <c r="I126" i="1" l="1"/>
  <c r="G126" i="1"/>
  <c r="J125" i="1"/>
  <c r="I82" i="1"/>
  <c r="G82" i="1"/>
  <c r="J20" i="1"/>
  <c r="H20" i="1"/>
  <c r="J21" i="1"/>
  <c r="H21" i="1"/>
  <c r="J22" i="1"/>
  <c r="H22" i="1"/>
  <c r="I23" i="1"/>
  <c r="G23" i="1"/>
  <c r="I113" i="1" l="1"/>
  <c r="J121" i="1"/>
  <c r="I121" i="1"/>
  <c r="H121" i="1"/>
  <c r="G121" i="1"/>
  <c r="J120" i="1"/>
  <c r="H120" i="1"/>
  <c r="G120" i="1"/>
  <c r="J123" i="1"/>
  <c r="I123" i="1"/>
  <c r="I120" i="1" s="1"/>
  <c r="H123" i="1"/>
  <c r="G123" i="1"/>
  <c r="I99" i="1"/>
  <c r="J105" i="1"/>
  <c r="J104" i="1" s="1"/>
  <c r="I105" i="1"/>
  <c r="I104" i="1" s="1"/>
  <c r="H105" i="1"/>
  <c r="H104" i="1"/>
  <c r="G105" i="1"/>
  <c r="G104" i="1"/>
  <c r="I90" i="1"/>
  <c r="J96" i="1"/>
  <c r="J95" i="1" s="1"/>
  <c r="I96" i="1"/>
  <c r="I95" i="1" s="1"/>
  <c r="H96" i="1"/>
  <c r="H95" i="1"/>
  <c r="G96" i="1"/>
  <c r="G95" i="1" s="1"/>
  <c r="J113" i="1" l="1"/>
  <c r="H113" i="1"/>
  <c r="G113" i="1"/>
  <c r="I118" i="1"/>
  <c r="J54" i="1" l="1"/>
  <c r="J53" i="1" s="1"/>
  <c r="J52" i="1" s="1"/>
  <c r="I54" i="1"/>
  <c r="I53" i="1" s="1"/>
  <c r="I52" i="1" s="1"/>
  <c r="H54" i="1"/>
  <c r="H53" i="1" s="1"/>
  <c r="H52" i="1" s="1"/>
  <c r="G54" i="1"/>
  <c r="G53" i="1" s="1"/>
  <c r="G52" i="1" s="1"/>
  <c r="I44" i="1" l="1"/>
  <c r="H44" i="1"/>
  <c r="G44" i="1"/>
  <c r="G83" i="1" l="1"/>
  <c r="J78" i="1"/>
  <c r="J77" i="1" s="1"/>
  <c r="I78" i="1"/>
  <c r="I77" i="1" s="1"/>
  <c r="H78" i="1"/>
  <c r="H77" i="1" s="1"/>
  <c r="G78" i="1"/>
  <c r="G77" i="1" s="1"/>
  <c r="J36" i="1" l="1"/>
  <c r="J35" i="1" s="1"/>
  <c r="J34" i="1" s="1"/>
  <c r="I36" i="1"/>
  <c r="I35" i="1" s="1"/>
  <c r="I34" i="1" s="1"/>
  <c r="H36" i="1"/>
  <c r="H35" i="1" s="1"/>
  <c r="H34" i="1" s="1"/>
  <c r="G36" i="1"/>
  <c r="G35" i="1" s="1"/>
  <c r="G34" i="1" s="1"/>
  <c r="G118" i="1" l="1"/>
  <c r="J88" i="1"/>
  <c r="J87" i="1" s="1"/>
  <c r="J86" i="1" s="1"/>
  <c r="I88" i="1"/>
  <c r="I87" i="1" s="1"/>
  <c r="I86" i="1" s="1"/>
  <c r="H88" i="1"/>
  <c r="H87" i="1" s="1"/>
  <c r="H86" i="1" s="1"/>
  <c r="G88" i="1"/>
  <c r="G87" i="1" s="1"/>
  <c r="G86" i="1" s="1"/>
  <c r="J18" i="1" l="1"/>
  <c r="J17" i="1" s="1"/>
  <c r="J16" i="1" s="1"/>
  <c r="J15" i="1" s="1"/>
  <c r="I18" i="1"/>
  <c r="I17" i="1" s="1"/>
  <c r="I16" i="1" s="1"/>
  <c r="H18" i="1"/>
  <c r="H17" i="1" s="1"/>
  <c r="H16" i="1" s="1"/>
  <c r="H15" i="1" s="1"/>
  <c r="G18" i="1"/>
  <c r="G17" i="1" s="1"/>
  <c r="G16" i="1" s="1"/>
  <c r="I58" i="1" l="1"/>
  <c r="H58" i="1"/>
  <c r="G58" i="1"/>
  <c r="I40" i="1"/>
  <c r="H40" i="1"/>
  <c r="G40" i="1"/>
  <c r="I110" i="1" l="1"/>
  <c r="I109" i="1" s="1"/>
  <c r="I108" i="1" s="1"/>
  <c r="I107" i="1" s="1"/>
  <c r="G110" i="1"/>
  <c r="G109" i="1" s="1"/>
  <c r="G108" i="1" s="1"/>
  <c r="G107" i="1" s="1"/>
  <c r="J83" i="1"/>
  <c r="I83" i="1"/>
  <c r="H83" i="1"/>
  <c r="H80" i="1" s="1"/>
  <c r="J118" i="1" l="1"/>
  <c r="H118" i="1"/>
  <c r="H92" i="1" l="1"/>
  <c r="H90" i="1" s="1"/>
  <c r="H93" i="1"/>
  <c r="I92" i="1"/>
  <c r="I93" i="1"/>
  <c r="J92" i="1"/>
  <c r="J90" i="1" s="1"/>
  <c r="J93" i="1"/>
  <c r="G92" i="1"/>
  <c r="G93" i="1"/>
  <c r="J70" i="1"/>
  <c r="J69" i="1" s="1"/>
  <c r="I70" i="1"/>
  <c r="I69" i="1" s="1"/>
  <c r="H70" i="1"/>
  <c r="H69" i="1" s="1"/>
  <c r="G70" i="1"/>
  <c r="G69" i="1" s="1"/>
  <c r="G91" i="1" l="1"/>
  <c r="G90" i="1"/>
  <c r="I91" i="1"/>
  <c r="J85" i="1"/>
  <c r="J91" i="1"/>
  <c r="H85" i="1"/>
  <c r="H125" i="1" s="1"/>
  <c r="H91" i="1"/>
  <c r="J67" i="1"/>
  <c r="J66" i="1" s="1"/>
  <c r="J65" i="1" s="1"/>
  <c r="I67" i="1"/>
  <c r="I66" i="1" s="1"/>
  <c r="H67" i="1"/>
  <c r="H66" i="1" s="1"/>
  <c r="H65" i="1" s="1"/>
  <c r="G67" i="1"/>
  <c r="G66" i="1" s="1"/>
  <c r="I63" i="1"/>
  <c r="G63" i="1"/>
  <c r="J75" i="1" l="1"/>
  <c r="J74" i="1" s="1"/>
  <c r="J73" i="1" s="1"/>
  <c r="I75" i="1"/>
  <c r="I74" i="1" s="1"/>
  <c r="H75" i="1"/>
  <c r="H74" i="1" s="1"/>
  <c r="H73" i="1" s="1"/>
  <c r="G75" i="1"/>
  <c r="G74" i="1" s="1"/>
  <c r="I101" i="1" l="1"/>
  <c r="G101" i="1"/>
  <c r="G102" i="1"/>
  <c r="I102" i="1"/>
  <c r="I42" i="1" l="1"/>
  <c r="I39" i="1" s="1"/>
  <c r="G42" i="1"/>
  <c r="G39" i="1" s="1"/>
  <c r="G38" i="1" s="1"/>
  <c r="G65" i="1" l="1"/>
  <c r="G64" i="1" s="1"/>
  <c r="I65" i="1"/>
  <c r="I64" i="1" s="1"/>
  <c r="I116" i="1"/>
  <c r="I115" i="1" s="1"/>
  <c r="I114" i="1" s="1"/>
  <c r="G116" i="1"/>
  <c r="G115" i="1" s="1"/>
  <c r="G114" i="1" s="1"/>
  <c r="I81" i="1"/>
  <c r="G81" i="1"/>
  <c r="G80" i="1" s="1"/>
  <c r="G73" i="1" s="1"/>
  <c r="I62" i="1"/>
  <c r="I61" i="1" s="1"/>
  <c r="G62" i="1"/>
  <c r="G61" i="1" s="1"/>
  <c r="I49" i="1"/>
  <c r="I48" i="1" s="1"/>
  <c r="I47" i="1" s="1"/>
  <c r="I46" i="1" s="1"/>
  <c r="G49" i="1"/>
  <c r="G48" i="1" s="1"/>
  <c r="I32" i="1"/>
  <c r="G32" i="1"/>
  <c r="I80" i="1" l="1"/>
  <c r="I73" i="1" s="1"/>
  <c r="I22" i="1"/>
  <c r="G22" i="1" l="1"/>
  <c r="I24" i="1"/>
  <c r="I21" i="1" s="1"/>
  <c r="G24" i="1"/>
  <c r="G21" i="1" l="1"/>
  <c r="G20" i="1" s="1"/>
  <c r="G15" i="1" s="1"/>
  <c r="I100" i="1"/>
  <c r="G100" i="1"/>
  <c r="G99" i="1" s="1"/>
  <c r="I72" i="1"/>
  <c r="I60" i="1"/>
  <c r="I57" i="1"/>
  <c r="I56" i="1" s="1"/>
  <c r="I51" i="1" s="1"/>
  <c r="I38" i="1"/>
  <c r="I27" i="1"/>
  <c r="I26" i="1" s="1"/>
  <c r="I20" i="1"/>
  <c r="G72" i="1"/>
  <c r="G60" i="1"/>
  <c r="G57" i="1"/>
  <c r="G56" i="1" s="1"/>
  <c r="G47" i="1"/>
  <c r="G46" i="1" s="1"/>
  <c r="G27" i="1"/>
  <c r="G26" i="1" s="1"/>
  <c r="I15" i="1" l="1"/>
  <c r="G51" i="1"/>
  <c r="G85" i="1"/>
  <c r="G112" i="1"/>
  <c r="I112" i="1"/>
  <c r="G98" i="1"/>
  <c r="I98" i="1"/>
  <c r="I85" i="1"/>
  <c r="G125" i="1" l="1"/>
  <c r="G14" i="1" s="1"/>
  <c r="I125" i="1"/>
  <c r="I127" i="1" s="1"/>
  <c r="G127" i="1" l="1"/>
  <c r="I14" i="1"/>
</calcChain>
</file>

<file path=xl/sharedStrings.xml><?xml version="1.0" encoding="utf-8"?>
<sst xmlns="http://schemas.openxmlformats.org/spreadsheetml/2006/main" count="675" uniqueCount="116">
  <si>
    <t>Ведомственная структура расходов бюджета Кировского внутригородского района</t>
  </si>
  <si>
    <t>тыс. рублей</t>
  </si>
  <si>
    <t>1</t>
  </si>
  <si>
    <t>ОБЩЕГОСУДАРСТВЕННЫЕ ВОПРОСЫ</t>
  </si>
  <si>
    <t>Непрограммные направления деятельности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</si>
  <si>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</si>
  <si>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</si>
  <si>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</si>
  <si>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</si>
  <si>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</si>
  <si>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общегосударственные вопросы</t>
  </si>
  <si>
    <t>Нелрограммные направления деятельности</t>
  </si>
  <si>
    <t>Закупка товаров, работ и услуг для обеспечения государственных (муниципальных)нужд</t>
  </si>
  <si>
    <t>НАЦИОНАЛЬНАЯ ОБОРОНА</t>
  </si>
  <si>
    <t>Мобилизационная подготовка экономики</t>
  </si>
  <si>
    <t>Иные закупки товаров, работ и услуг для обеспечения государственных (муниципальных)нужд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</si>
  <si>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</si>
  <si>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</si>
  <si>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</si>
  <si>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</si>
  <si>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</si>
  <si>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Иные бюджетные ассигнования</t>
  </si>
  <si>
    <t>Уплата налогов, сборов и иных платежей</t>
  </si>
  <si>
    <t>Код главно-</t>
  </si>
  <si>
    <t>го распорядителя средств бюджета</t>
  </si>
  <si>
    <t>2</t>
  </si>
  <si>
    <t>937</t>
  </si>
  <si>
    <t>937</t>
  </si>
  <si>
    <t>Коды классификации расходов бюджета</t>
  </si>
  <si>
    <t>раздел</t>
  </si>
  <si>
    <t>3</t>
  </si>
  <si>
    <t>01</t>
  </si>
  <si>
    <t>02</t>
  </si>
  <si>
    <t>03</t>
  </si>
  <si>
    <t>05</t>
  </si>
  <si>
    <t>подраздел</t>
  </si>
  <si>
    <t>4</t>
  </si>
  <si>
    <t>04</t>
  </si>
  <si>
    <t>06</t>
  </si>
  <si>
    <t>13</t>
  </si>
  <si>
    <t>09</t>
  </si>
  <si>
    <t>14</t>
  </si>
  <si>
    <t>целевая статья</t>
  </si>
  <si>
    <t>5</t>
  </si>
  <si>
    <t>9900000000</t>
  </si>
  <si>
    <t>вид расходов</t>
  </si>
  <si>
    <t>6</t>
  </si>
  <si>
    <t>100</t>
  </si>
  <si>
    <t>120</t>
  </si>
  <si>
    <t>200</t>
  </si>
  <si>
    <t>240</t>
  </si>
  <si>
    <t>600</t>
  </si>
  <si>
    <t>630</t>
  </si>
  <si>
    <t>800</t>
  </si>
  <si>
    <t>850</t>
  </si>
  <si>
    <t>Сумма</t>
  </si>
  <si>
    <t>7</t>
  </si>
  <si>
    <t>0,0</t>
  </si>
  <si>
    <t>9</t>
  </si>
  <si>
    <t>10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</si>
  <si>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</si>
  <si>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</si>
  <si>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</si>
  <si>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</si>
  <si>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Физическая культура</t>
  </si>
  <si>
    <t>Субсидии юридическим лицам (кроме некоммерческих организаций) индивидуальным предпринимателям, физическим лицам - производителям товаров, работ, услуг</t>
  </si>
  <si>
    <t>07</t>
  </si>
  <si>
    <t>08</t>
  </si>
  <si>
    <t>11</t>
  </si>
  <si>
    <t>810</t>
  </si>
  <si>
    <t>в том числе средства вышестоя-щих бюджетов</t>
  </si>
  <si>
    <t>Администрация Кировского внутригородского района городского округа Самара</t>
  </si>
  <si>
    <t>Другие вопросы в области культуры, кинематографии</t>
  </si>
  <si>
    <t>ИТОГО</t>
  </si>
  <si>
    <t xml:space="preserve">к Решению Совета депутатов Кировского </t>
  </si>
  <si>
    <t xml:space="preserve">внутригородского района городского </t>
  </si>
  <si>
    <r>
      <t>Расходы на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выплаты персоналу в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</si>
  <si>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</si>
  <si>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ИТОГО с условно утвержденными расходами</t>
  </si>
  <si>
    <t>Условно утверждаемые расходы</t>
  </si>
  <si>
    <t xml:space="preserve">Молодежная политика </t>
  </si>
  <si>
    <t>Субсидии бюджетным учреждениям</t>
  </si>
  <si>
    <t>НАЦИОНАЛЬНАЯ ЭКОНОМИКА</t>
  </si>
  <si>
    <t>Дорожное хозяйство (дорожные фонды)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</si>
  <si>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</si>
  <si>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</si>
  <si>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</si>
  <si>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ЖИЛИЩНО-КОММУНАЛЬНОЕ ХОЗЯЙСТВО</t>
  </si>
  <si>
    <t>А300000000</t>
  </si>
  <si>
    <t>А400000000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</si>
  <si>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</si>
  <si>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</si>
  <si>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</si>
  <si>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</si>
  <si>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</si>
  <si>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</si>
  <si>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Гражданская оборона</t>
  </si>
  <si>
    <t>А800000000</t>
  </si>
  <si>
    <t>А820000000</t>
  </si>
  <si>
    <t>А810000000</t>
  </si>
  <si>
    <t>А830000000</t>
  </si>
  <si>
    <t>2026 год -всего</t>
  </si>
  <si>
    <t>Приложение 6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</si>
  <si>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</si>
  <si>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</si>
  <si>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 xml:space="preserve">Подпрограмма "Молодежь Кировского района" 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</si>
  <si>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</si>
  <si>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Подпрограмма "Развитие культуры Кировского внутригородского района городского округа Самара" </t>
  </si>
  <si>
    <t xml:space="preserve">Подпрограмма "Развитие физической культуры и спорта на территории Кировского внутригородского района городского округа Самара" </t>
  </si>
  <si>
    <t>городского округа Самара Самарской области на плановый период 2026 и 2027 годов</t>
  </si>
  <si>
    <t>2027 год -всего</t>
  </si>
  <si>
    <t>Муниципальная программа «Ремонт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Самара»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</si>
  <si>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</si>
  <si>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</si>
  <si>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 xml:space="preserve">          Приложение 6</t>
  </si>
  <si>
    <t>округа Самара от _____________2025 №___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</si>
</sst>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u/>
      <sz val="6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left" vertical="top" indent="12"/>
    </xf>
    <xf numFmtId="0" fontId="6" fillId="0" borderId="6" xfId="0" applyNumberFormat="1" applyFont="1" applyFill="1" applyBorder="1" applyAlignment="1" applyProtection="1">
      <alignment horizontal="left" vertical="top" indent="1"/>
    </xf>
    <xf numFmtId="0" fontId="6" fillId="0" borderId="6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left" vertical="top" indent="2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left" vertical="top" wrapText="1"/>
    </xf>
    <xf numFmtId="0" fontId="6" fillId="0" borderId="6" xfId="0" applyNumberFormat="1" applyFont="1" applyFill="1" applyBorder="1" applyAlignment="1" applyProtection="1">
      <alignment horizontal="left" wrapText="1"/>
    </xf>
    <xf numFmtId="0" fontId="7" fillId="0" borderId="6" xfId="0" applyNumberFormat="1" applyFont="1" applyFill="1" applyBorder="1" applyAlignment="1" applyProtection="1">
      <alignment horizontal="left" vertical="top"/>
    </xf>
    <xf numFmtId="164" fontId="6" fillId="0" borderId="6" xfId="0" applyNumberFormat="1" applyFont="1" applyFill="1" applyBorder="1" applyAlignment="1" applyProtection="1">
      <alignment horizontal="right" vertical="top"/>
    </xf>
    <xf numFmtId="164" fontId="7" fillId="0" borderId="6" xfId="0" applyNumberFormat="1" applyFont="1" applyFill="1" applyBorder="1" applyAlignment="1" applyProtection="1">
      <alignment horizontal="right" vertical="top"/>
    </xf>
    <xf numFmtId="0" fontId="1" fillId="0" borderId="6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/>
    </xf>
    <xf numFmtId="164" fontId="6" fillId="0" borderId="6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vertical="top"/>
    </xf>
    <xf numFmtId="49" fontId="6" fillId="0" borderId="6" xfId="0" applyNumberFormat="1" applyFont="1" applyFill="1" applyBorder="1" applyAlignment="1" applyProtection="1">
      <alignment horizontal="center" vertical="top"/>
    </xf>
    <xf numFmtId="164" fontId="6" fillId="2" borderId="6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tabSelected="1" topLeftCell="A109" zoomScaleNormal="100" workbookViewId="0">
      <selection activeCell="I82" sqref="I82"/>
    </sheetView>
  </sheetViews>
  <sheetFormatPr defaultRowHeight="12.75" x14ac:dyDescent="0.2"/>
  <cols>
    <col min="1" max="1" width="42.5703125" customWidth="1"/>
    <col min="2" max="2" width="5.42578125" customWidth="1"/>
    <col min="3" max="3" width="3.42578125" customWidth="1"/>
    <col min="4" max="4" width="4" customWidth="1"/>
    <col min="5" max="5" width="9.85546875" customWidth="1"/>
    <col min="6" max="6" width="4.42578125" customWidth="1"/>
    <col min="7" max="7" width="8.42578125" customWidth="1"/>
    <col min="8" max="8" width="6" customWidth="1"/>
    <col min="9" max="9" width="8.42578125" customWidth="1"/>
    <col min="10" max="10" width="6.42578125" customWidth="1"/>
  </cols>
  <sheetData>
    <row r="1" spans="1:10" x14ac:dyDescent="0.2">
      <c r="E1" s="29" t="s">
        <v>102</v>
      </c>
      <c r="F1" s="29"/>
      <c r="G1" s="29"/>
    </row>
    <row r="3" spans="1:10" x14ac:dyDescent="0.2">
      <c r="E3" s="29" t="s">
        <v>74</v>
      </c>
      <c r="F3" s="29"/>
      <c r="G3" s="29"/>
      <c r="H3" s="29"/>
      <c r="I3" s="29"/>
      <c r="J3" s="29"/>
    </row>
    <row r="4" spans="1:10" x14ac:dyDescent="0.2">
      <c r="E4" s="29" t="s">
        <v>75</v>
      </c>
      <c r="F4" s="29"/>
      <c r="G4" s="29"/>
      <c r="H4" s="29"/>
      <c r="I4" s="29"/>
      <c r="J4" s="29"/>
    </row>
    <row r="5" spans="1:10" x14ac:dyDescent="0.2">
      <c r="E5" s="29" t="s">
        <v>115</v>
      </c>
      <c r="F5" s="29"/>
      <c r="G5" s="29"/>
      <c r="H5" s="29"/>
      <c r="I5" s="29"/>
      <c r="J5" s="29"/>
    </row>
    <row r="7" spans="1:10" x14ac:dyDescent="0.2">
      <c r="B7" s="37" t="s">
        <v>114</v>
      </c>
      <c r="C7" s="37"/>
      <c r="D7" s="37"/>
      <c r="E7" s="37"/>
    </row>
    <row r="8" spans="1:10" x14ac:dyDescent="0.2">
      <c r="A8" s="36" t="s">
        <v>0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x14ac:dyDescent="0.2">
      <c r="A9" s="36" t="s">
        <v>109</v>
      </c>
      <c r="B9" s="36"/>
      <c r="C9" s="36"/>
      <c r="D9" s="36"/>
      <c r="E9" s="36"/>
      <c r="F9" s="36"/>
      <c r="G9" s="36"/>
      <c r="H9" s="36"/>
      <c r="I9" s="36"/>
      <c r="J9" s="36"/>
    </row>
    <row r="10" spans="1:10" x14ac:dyDescent="0.2">
      <c r="J10" s="1" t="s">
        <v>1</v>
      </c>
    </row>
    <row r="11" spans="1:10" ht="16.5" x14ac:dyDescent="0.2">
      <c r="A11" s="5"/>
      <c r="B11" s="2" t="s">
        <v>23</v>
      </c>
      <c r="C11" s="30" t="s">
        <v>28</v>
      </c>
      <c r="D11" s="31"/>
      <c r="E11" s="31"/>
      <c r="F11" s="32"/>
      <c r="G11" s="33" t="s">
        <v>55</v>
      </c>
      <c r="H11" s="34"/>
      <c r="I11" s="34"/>
      <c r="J11" s="35"/>
    </row>
    <row r="12" spans="1:10" ht="49.5" x14ac:dyDescent="0.2">
      <c r="A12" s="6" t="s">
        <v>77</v>
      </c>
      <c r="B12" s="3" t="s">
        <v>24</v>
      </c>
      <c r="C12" s="4" t="s">
        <v>29</v>
      </c>
      <c r="D12" s="4" t="s">
        <v>35</v>
      </c>
      <c r="E12" s="4" t="s">
        <v>42</v>
      </c>
      <c r="F12" s="4" t="s">
        <v>45</v>
      </c>
      <c r="G12" s="4" t="s">
        <v>101</v>
      </c>
      <c r="H12" s="4" t="s">
        <v>70</v>
      </c>
      <c r="I12" s="4" t="s">
        <v>110</v>
      </c>
      <c r="J12" s="4" t="s">
        <v>70</v>
      </c>
    </row>
    <row r="13" spans="1:10" s="11" customFormat="1" ht="11.25" x14ac:dyDescent="0.2">
      <c r="A13" s="7" t="s">
        <v>2</v>
      </c>
      <c r="B13" s="8" t="s">
        <v>25</v>
      </c>
      <c r="C13" s="9" t="s">
        <v>30</v>
      </c>
      <c r="D13" s="8" t="s">
        <v>36</v>
      </c>
      <c r="E13" s="10" t="s">
        <v>43</v>
      </c>
      <c r="F13" s="8" t="s">
        <v>46</v>
      </c>
      <c r="G13" s="10" t="s">
        <v>56</v>
      </c>
      <c r="H13" s="8">
        <v>8</v>
      </c>
      <c r="I13" s="10" t="s">
        <v>58</v>
      </c>
      <c r="J13" s="8" t="s">
        <v>59</v>
      </c>
    </row>
    <row r="14" spans="1:10" s="11" customFormat="1" ht="22.5" x14ac:dyDescent="0.2">
      <c r="A14" s="12" t="s">
        <v>71</v>
      </c>
      <c r="B14" s="13" t="s">
        <v>26</v>
      </c>
      <c r="C14" s="14"/>
      <c r="D14" s="14"/>
      <c r="E14" s="14"/>
      <c r="F14" s="14"/>
      <c r="G14" s="19">
        <f>G125</f>
        <v>309870.8</v>
      </c>
      <c r="H14" s="19">
        <f>H125</f>
        <v>2480</v>
      </c>
      <c r="I14" s="19">
        <f>I125</f>
        <v>302915.20000000001</v>
      </c>
      <c r="J14" s="19">
        <f>J125</f>
        <v>2480</v>
      </c>
    </row>
    <row r="15" spans="1:10" s="11" customFormat="1" ht="11.25" x14ac:dyDescent="0.2">
      <c r="A15" s="9" t="s">
        <v>3</v>
      </c>
      <c r="B15" s="14" t="s">
        <v>27</v>
      </c>
      <c r="C15" s="14" t="s">
        <v>31</v>
      </c>
      <c r="D15" s="14"/>
      <c r="E15" s="14"/>
      <c r="F15" s="14"/>
      <c r="G15" s="18">
        <f>G20+G38+G16+G34</f>
        <v>239539.1</v>
      </c>
      <c r="H15" s="18">
        <f t="shared" ref="H15:J15" si="0">H20+H38+H16+H34</f>
        <v>2480</v>
      </c>
      <c r="I15" s="18">
        <f>I20+I38+I16+I34</f>
        <v>235690.1</v>
      </c>
      <c r="J15" s="18">
        <f t="shared" si="0"/>
        <v>2480</v>
      </c>
    </row>
    <row r="16" spans="1:10" s="22" customFormat="1" ht="20.25" customHeight="1" x14ac:dyDescent="0.2">
      <c r="A16" s="23" t="s">
        <v>91</v>
      </c>
      <c r="B16" s="14" t="s">
        <v>26</v>
      </c>
      <c r="C16" s="14" t="s">
        <v>31</v>
      </c>
      <c r="D16" s="27" t="s">
        <v>32</v>
      </c>
      <c r="E16" s="14"/>
      <c r="F16" s="14"/>
      <c r="G16" s="18">
        <f>G17</f>
        <v>5098.8999999999996</v>
      </c>
      <c r="H16" s="18">
        <f t="shared" ref="H16:J18" si="1">H17</f>
        <v>0</v>
      </c>
      <c r="I16" s="18">
        <f t="shared" si="1"/>
        <v>5098.8999999999996</v>
      </c>
      <c r="J16" s="18">
        <f t="shared" si="1"/>
        <v>0</v>
      </c>
    </row>
    <row r="17" spans="1:10" s="22" customFormat="1" ht="11.25" x14ac:dyDescent="0.2">
      <c r="A17" s="9" t="s">
        <v>4</v>
      </c>
      <c r="B17" s="14" t="s">
        <v>26</v>
      </c>
      <c r="C17" s="14" t="s">
        <v>31</v>
      </c>
      <c r="D17" s="27" t="s">
        <v>32</v>
      </c>
      <c r="E17" s="14" t="s">
        <v>44</v>
      </c>
      <c r="F17" s="14"/>
      <c r="G17" s="18">
        <f>G18</f>
        <v>5098.8999999999996</v>
      </c>
      <c r="H17" s="18">
        <f t="shared" si="1"/>
        <v>0</v>
      </c>
      <c r="I17" s="18">
        <f t="shared" si="1"/>
        <v>5098.8999999999996</v>
      </c>
      <c r="J17" s="18">
        <f t="shared" si="1"/>
        <v>0</v>
      </c>
    </row>
    <row r="18" spans="1:10" s="22" customFormat="1" ht="45" customHeight="1" x14ac:dyDescent="0.2">
      <c r="A18" s="15" t="s">
        <v>76</v>
      </c>
      <c r="B18" s="14" t="s">
        <v>26</v>
      </c>
      <c r="C18" s="14" t="s">
        <v>31</v>
      </c>
      <c r="D18" s="27" t="s">
        <v>32</v>
      </c>
      <c r="E18" s="14" t="s">
        <v>44</v>
      </c>
      <c r="F18" s="14" t="s">
        <v>47</v>
      </c>
      <c r="G18" s="18">
        <f>G19</f>
        <v>5098.8999999999996</v>
      </c>
      <c r="H18" s="18">
        <f t="shared" si="1"/>
        <v>0</v>
      </c>
      <c r="I18" s="18">
        <f t="shared" si="1"/>
        <v>5098.8999999999996</v>
      </c>
      <c r="J18" s="18">
        <f t="shared" si="1"/>
        <v>0</v>
      </c>
    </row>
    <row r="19" spans="1:10" s="22" customFormat="1" ht="22.5" x14ac:dyDescent="0.2">
      <c r="A19" s="15" t="s">
        <v>5</v>
      </c>
      <c r="B19" s="14" t="s">
        <v>26</v>
      </c>
      <c r="C19" s="14" t="s">
        <v>31</v>
      </c>
      <c r="D19" s="27" t="s">
        <v>32</v>
      </c>
      <c r="E19" s="14" t="s">
        <v>44</v>
      </c>
      <c r="F19" s="14" t="s">
        <v>48</v>
      </c>
      <c r="G19" s="18">
        <v>5098.8999999999996</v>
      </c>
      <c r="H19" s="18">
        <v>0</v>
      </c>
      <c r="I19" s="18">
        <v>5098.8999999999996</v>
      </c>
      <c r="J19" s="18">
        <v>0</v>
      </c>
    </row>
    <row r="20" spans="1:10" s="11" customFormat="1" ht="47.25" customHeight="1" x14ac:dyDescent="0.2">
      <c r="A20" s="23" t="s">
        <v>103</v>
      </c>
      <c r="B20" s="14" t="s">
        <v>27</v>
      </c>
      <c r="C20" s="14" t="s">
        <v>31</v>
      </c>
      <c r="D20" s="14" t="s">
        <v>37</v>
      </c>
      <c r="E20" s="14"/>
      <c r="F20" s="14"/>
      <c r="G20" s="25">
        <f>G21</f>
        <v>130263.9</v>
      </c>
      <c r="H20" s="25">
        <f>H21</f>
        <v>2480</v>
      </c>
      <c r="I20" s="25">
        <f>I21</f>
        <v>130283.1</v>
      </c>
      <c r="J20" s="25">
        <f>J21</f>
        <v>2480</v>
      </c>
    </row>
    <row r="21" spans="1:10" s="11" customFormat="1" ht="11.25" x14ac:dyDescent="0.2">
      <c r="A21" s="9" t="s">
        <v>4</v>
      </c>
      <c r="B21" s="14" t="s">
        <v>27</v>
      </c>
      <c r="C21" s="14" t="s">
        <v>31</v>
      </c>
      <c r="D21" s="14" t="s">
        <v>37</v>
      </c>
      <c r="E21" s="14" t="s">
        <v>44</v>
      </c>
      <c r="F21" s="14"/>
      <c r="G21" s="18">
        <f>G22+G24+G32</f>
        <v>130263.9</v>
      </c>
      <c r="H21" s="18">
        <f>H22+H24+H32</f>
        <v>2480</v>
      </c>
      <c r="I21" s="18">
        <f>I22+I24+I32</f>
        <v>130283.1</v>
      </c>
      <c r="J21" s="18">
        <f>J22+J24+J32</f>
        <v>2480</v>
      </c>
    </row>
    <row r="22" spans="1:10" s="11" customFormat="1" ht="45" customHeight="1" x14ac:dyDescent="0.2">
      <c r="A22" s="15" t="s">
        <v>76</v>
      </c>
      <c r="B22" s="14" t="s">
        <v>27</v>
      </c>
      <c r="C22" s="14" t="s">
        <v>31</v>
      </c>
      <c r="D22" s="14" t="s">
        <v>37</v>
      </c>
      <c r="E22" s="14" t="s">
        <v>44</v>
      </c>
      <c r="F22" s="14" t="s">
        <v>47</v>
      </c>
      <c r="G22" s="25">
        <f>G23</f>
        <v>129782.5</v>
      </c>
      <c r="H22" s="25">
        <f>H23</f>
        <v>2480</v>
      </c>
      <c r="I22" s="25">
        <f>I23</f>
        <v>129782.5</v>
      </c>
      <c r="J22" s="25">
        <f>J23</f>
        <v>2480</v>
      </c>
    </row>
    <row r="23" spans="1:10" s="11" customFormat="1" ht="23.25" customHeight="1" x14ac:dyDescent="0.2">
      <c r="A23" s="15" t="s">
        <v>5</v>
      </c>
      <c r="B23" s="14" t="s">
        <v>27</v>
      </c>
      <c r="C23" s="14" t="s">
        <v>31</v>
      </c>
      <c r="D23" s="14" t="s">
        <v>37</v>
      </c>
      <c r="E23" s="14" t="s">
        <v>44</v>
      </c>
      <c r="F23" s="14" t="s">
        <v>48</v>
      </c>
      <c r="G23" s="18">
        <f>127302.5+2480</f>
        <v>129782.5</v>
      </c>
      <c r="H23" s="18">
        <v>2480</v>
      </c>
      <c r="I23" s="18">
        <f>127302.5+2480</f>
        <v>129782.5</v>
      </c>
      <c r="J23" s="18">
        <v>2480</v>
      </c>
    </row>
    <row r="24" spans="1:10" s="11" customFormat="1" ht="22.5" x14ac:dyDescent="0.2">
      <c r="A24" s="23" t="s">
        <v>6</v>
      </c>
      <c r="B24" s="14" t="s">
        <v>27</v>
      </c>
      <c r="C24" s="14" t="s">
        <v>31</v>
      </c>
      <c r="D24" s="14" t="s">
        <v>37</v>
      </c>
      <c r="E24" s="14" t="s">
        <v>44</v>
      </c>
      <c r="F24" s="14" t="s">
        <v>49</v>
      </c>
      <c r="G24" s="18">
        <f>G25</f>
        <v>481.4</v>
      </c>
      <c r="H24" s="18" t="s">
        <v>57</v>
      </c>
      <c r="I24" s="18">
        <f>I25</f>
        <v>500.6</v>
      </c>
      <c r="J24" s="18" t="s">
        <v>57</v>
      </c>
    </row>
    <row r="25" spans="1:10" s="11" customFormat="1" ht="22.5" x14ac:dyDescent="0.2">
      <c r="A25" s="23" t="s">
        <v>7</v>
      </c>
      <c r="B25" s="14" t="s">
        <v>27</v>
      </c>
      <c r="C25" s="14" t="s">
        <v>31</v>
      </c>
      <c r="D25" s="14" t="s">
        <v>37</v>
      </c>
      <c r="E25" s="14" t="s">
        <v>44</v>
      </c>
      <c r="F25" s="14" t="s">
        <v>50</v>
      </c>
      <c r="G25" s="18">
        <v>481.4</v>
      </c>
      <c r="H25" s="18" t="s">
        <v>57</v>
      </c>
      <c r="I25" s="18">
        <v>500.6</v>
      </c>
      <c r="J25" s="18" t="s">
        <v>57</v>
      </c>
    </row>
    <row r="26" spans="1:10" s="11" customFormat="1" ht="33.75" hidden="1" x14ac:dyDescent="0.2">
      <c r="A26" s="23" t="s">
        <v>8</v>
      </c>
      <c r="B26" s="14" t="s">
        <v>27</v>
      </c>
      <c r="C26" s="14" t="s">
        <v>31</v>
      </c>
      <c r="D26" s="14" t="s">
        <v>38</v>
      </c>
      <c r="E26" s="14"/>
      <c r="F26" s="14"/>
      <c r="G26" s="18">
        <f>G27</f>
        <v>0</v>
      </c>
      <c r="H26" s="18" t="s">
        <v>57</v>
      </c>
      <c r="I26" s="18">
        <f>I27</f>
        <v>0</v>
      </c>
      <c r="J26" s="18" t="s">
        <v>57</v>
      </c>
    </row>
    <row r="27" spans="1:10" s="11" customFormat="1" ht="11.25" hidden="1" x14ac:dyDescent="0.2">
      <c r="A27" s="9" t="s">
        <v>4</v>
      </c>
      <c r="B27" s="14" t="s">
        <v>27</v>
      </c>
      <c r="C27" s="14" t="s">
        <v>31</v>
      </c>
      <c r="D27" s="14" t="s">
        <v>38</v>
      </c>
      <c r="E27" s="14" t="s">
        <v>44</v>
      </c>
      <c r="F27" s="14"/>
      <c r="G27" s="18">
        <f>G28+G30</f>
        <v>0</v>
      </c>
      <c r="H27" s="25" t="s">
        <v>57</v>
      </c>
      <c r="I27" s="18">
        <f>I28+I30</f>
        <v>0</v>
      </c>
      <c r="J27" s="18" t="s">
        <v>57</v>
      </c>
    </row>
    <row r="28" spans="1:10" s="11" customFormat="1" ht="56.25" hidden="1" x14ac:dyDescent="0.2">
      <c r="A28" s="15" t="s">
        <v>9</v>
      </c>
      <c r="B28" s="14" t="s">
        <v>27</v>
      </c>
      <c r="C28" s="14" t="s">
        <v>31</v>
      </c>
      <c r="D28" s="14" t="s">
        <v>38</v>
      </c>
      <c r="E28" s="14" t="s">
        <v>44</v>
      </c>
      <c r="F28" s="14" t="s">
        <v>47</v>
      </c>
      <c r="G28" s="25">
        <v>0</v>
      </c>
      <c r="H28" s="25" t="s">
        <v>57</v>
      </c>
      <c r="I28" s="25">
        <v>0</v>
      </c>
      <c r="J28" s="25" t="s">
        <v>57</v>
      </c>
    </row>
    <row r="29" spans="1:10" s="11" customFormat="1" ht="11.25" hidden="1" x14ac:dyDescent="0.2">
      <c r="A29" s="9" t="s">
        <v>5</v>
      </c>
      <c r="B29" s="14" t="s">
        <v>27</v>
      </c>
      <c r="C29" s="14" t="s">
        <v>31</v>
      </c>
      <c r="D29" s="14" t="s">
        <v>38</v>
      </c>
      <c r="E29" s="14" t="s">
        <v>44</v>
      </c>
      <c r="F29" s="14" t="s">
        <v>48</v>
      </c>
      <c r="G29" s="18">
        <v>0</v>
      </c>
      <c r="H29" s="18" t="s">
        <v>57</v>
      </c>
      <c r="I29" s="18">
        <v>0</v>
      </c>
      <c r="J29" s="18" t="s">
        <v>57</v>
      </c>
    </row>
    <row r="30" spans="1:10" s="11" customFormat="1" ht="22.5" hidden="1" x14ac:dyDescent="0.2">
      <c r="A30" s="23" t="s">
        <v>6</v>
      </c>
      <c r="B30" s="14" t="s">
        <v>27</v>
      </c>
      <c r="C30" s="14" t="s">
        <v>31</v>
      </c>
      <c r="D30" s="14" t="s">
        <v>38</v>
      </c>
      <c r="E30" s="14" t="s">
        <v>44</v>
      </c>
      <c r="F30" s="14" t="s">
        <v>49</v>
      </c>
      <c r="G30" s="18">
        <v>0</v>
      </c>
      <c r="H30" s="18" t="s">
        <v>57</v>
      </c>
      <c r="I30" s="18">
        <v>0</v>
      </c>
      <c r="J30" s="18" t="s">
        <v>57</v>
      </c>
    </row>
    <row r="31" spans="1:10" s="11" customFormat="1" ht="22.5" hidden="1" x14ac:dyDescent="0.2">
      <c r="A31" s="23" t="s">
        <v>7</v>
      </c>
      <c r="B31" s="14" t="s">
        <v>27</v>
      </c>
      <c r="C31" s="14" t="s">
        <v>31</v>
      </c>
      <c r="D31" s="14" t="s">
        <v>38</v>
      </c>
      <c r="E31" s="14" t="s">
        <v>44</v>
      </c>
      <c r="F31" s="14" t="s">
        <v>50</v>
      </c>
      <c r="G31" s="18">
        <v>0</v>
      </c>
      <c r="H31" s="18" t="s">
        <v>57</v>
      </c>
      <c r="I31" s="18">
        <v>0</v>
      </c>
      <c r="J31" s="18" t="s">
        <v>57</v>
      </c>
    </row>
    <row r="32" spans="1:10" s="11" customFormat="1" ht="11.25" hidden="1" x14ac:dyDescent="0.2">
      <c r="A32" s="24" t="s">
        <v>21</v>
      </c>
      <c r="B32" s="14" t="s">
        <v>26</v>
      </c>
      <c r="C32" s="14" t="s">
        <v>31</v>
      </c>
      <c r="D32" s="14" t="s">
        <v>37</v>
      </c>
      <c r="E32" s="14" t="s">
        <v>44</v>
      </c>
      <c r="F32" s="14" t="s">
        <v>53</v>
      </c>
      <c r="G32" s="18">
        <f>G33</f>
        <v>0</v>
      </c>
      <c r="H32" s="18" t="s">
        <v>57</v>
      </c>
      <c r="I32" s="18">
        <f>I33</f>
        <v>0</v>
      </c>
      <c r="J32" s="18" t="s">
        <v>57</v>
      </c>
    </row>
    <row r="33" spans="1:10" s="11" customFormat="1" ht="11.25" hidden="1" x14ac:dyDescent="0.2">
      <c r="A33" s="24" t="s">
        <v>22</v>
      </c>
      <c r="B33" s="14" t="s">
        <v>26</v>
      </c>
      <c r="C33" s="14" t="s">
        <v>31</v>
      </c>
      <c r="D33" s="14" t="s">
        <v>37</v>
      </c>
      <c r="E33" s="14" t="s">
        <v>44</v>
      </c>
      <c r="F33" s="14" t="s">
        <v>54</v>
      </c>
      <c r="G33" s="18">
        <v>0</v>
      </c>
      <c r="H33" s="18">
        <v>0</v>
      </c>
      <c r="I33" s="18">
        <v>0</v>
      </c>
      <c r="J33" s="18" t="s">
        <v>57</v>
      </c>
    </row>
    <row r="34" spans="1:10" s="22" customFormat="1" ht="11.25" x14ac:dyDescent="0.2">
      <c r="A34" s="23" t="s">
        <v>93</v>
      </c>
      <c r="B34" s="14" t="s">
        <v>26</v>
      </c>
      <c r="C34" s="14" t="s">
        <v>31</v>
      </c>
      <c r="D34" s="14">
        <v>11</v>
      </c>
      <c r="E34" s="14"/>
      <c r="F34" s="14"/>
      <c r="G34" s="18">
        <f>G35</f>
        <v>10</v>
      </c>
      <c r="H34" s="18">
        <f t="shared" ref="H34:J36" si="2">H35</f>
        <v>0</v>
      </c>
      <c r="I34" s="18">
        <f t="shared" si="2"/>
        <v>10</v>
      </c>
      <c r="J34" s="18">
        <f t="shared" si="2"/>
        <v>0</v>
      </c>
    </row>
    <row r="35" spans="1:10" s="22" customFormat="1" ht="11.25" x14ac:dyDescent="0.2">
      <c r="A35" s="24" t="s">
        <v>4</v>
      </c>
      <c r="B35" s="14" t="s">
        <v>26</v>
      </c>
      <c r="C35" s="14" t="s">
        <v>31</v>
      </c>
      <c r="D35" s="14">
        <v>11</v>
      </c>
      <c r="E35" s="14" t="s">
        <v>44</v>
      </c>
      <c r="F35" s="14"/>
      <c r="G35" s="18">
        <f>G36</f>
        <v>10</v>
      </c>
      <c r="H35" s="18">
        <f t="shared" si="2"/>
        <v>0</v>
      </c>
      <c r="I35" s="18">
        <f t="shared" si="2"/>
        <v>10</v>
      </c>
      <c r="J35" s="18">
        <f t="shared" si="2"/>
        <v>0</v>
      </c>
    </row>
    <row r="36" spans="1:10" s="22" customFormat="1" ht="11.25" x14ac:dyDescent="0.2">
      <c r="A36" s="24" t="s">
        <v>21</v>
      </c>
      <c r="B36" s="14" t="s">
        <v>26</v>
      </c>
      <c r="C36" s="14" t="s">
        <v>31</v>
      </c>
      <c r="D36" s="14">
        <v>11</v>
      </c>
      <c r="E36" s="14" t="s">
        <v>44</v>
      </c>
      <c r="F36" s="14">
        <v>800</v>
      </c>
      <c r="G36" s="18">
        <f>G37</f>
        <v>10</v>
      </c>
      <c r="H36" s="18">
        <f t="shared" si="2"/>
        <v>0</v>
      </c>
      <c r="I36" s="18">
        <f t="shared" si="2"/>
        <v>10</v>
      </c>
      <c r="J36" s="18">
        <f t="shared" si="2"/>
        <v>0</v>
      </c>
    </row>
    <row r="37" spans="1:10" s="22" customFormat="1" ht="11.25" x14ac:dyDescent="0.2">
      <c r="A37" s="23" t="s">
        <v>94</v>
      </c>
      <c r="B37" s="14" t="s">
        <v>26</v>
      </c>
      <c r="C37" s="14" t="s">
        <v>31</v>
      </c>
      <c r="D37" s="14">
        <v>11</v>
      </c>
      <c r="E37" s="14" t="s">
        <v>44</v>
      </c>
      <c r="F37" s="14">
        <v>870</v>
      </c>
      <c r="G37" s="28">
        <v>10</v>
      </c>
      <c r="H37" s="18">
        <v>0</v>
      </c>
      <c r="I37" s="28">
        <v>10</v>
      </c>
      <c r="J37" s="18">
        <v>0</v>
      </c>
    </row>
    <row r="38" spans="1:10" s="11" customFormat="1" ht="11.25" x14ac:dyDescent="0.2">
      <c r="A38" s="9" t="s">
        <v>10</v>
      </c>
      <c r="B38" s="14" t="s">
        <v>27</v>
      </c>
      <c r="C38" s="14" t="s">
        <v>31</v>
      </c>
      <c r="D38" s="14" t="s">
        <v>39</v>
      </c>
      <c r="E38" s="14"/>
      <c r="F38" s="14"/>
      <c r="G38" s="18">
        <f>G39</f>
        <v>104166.3</v>
      </c>
      <c r="H38" s="18">
        <v>0</v>
      </c>
      <c r="I38" s="18">
        <f>I39</f>
        <v>100298.1</v>
      </c>
      <c r="J38" s="18" t="s">
        <v>57</v>
      </c>
    </row>
    <row r="39" spans="1:10" s="11" customFormat="1" ht="11.25" x14ac:dyDescent="0.2">
      <c r="A39" s="9" t="s">
        <v>11</v>
      </c>
      <c r="B39" s="14" t="s">
        <v>27</v>
      </c>
      <c r="C39" s="14" t="s">
        <v>31</v>
      </c>
      <c r="D39" s="14" t="s">
        <v>39</v>
      </c>
      <c r="E39" s="14" t="s">
        <v>44</v>
      </c>
      <c r="F39" s="14"/>
      <c r="G39" s="18">
        <f>G40+G42+G44</f>
        <v>104166.3</v>
      </c>
      <c r="H39" s="18" t="s">
        <v>57</v>
      </c>
      <c r="I39" s="18">
        <f>I40+I42+I44</f>
        <v>100298.1</v>
      </c>
      <c r="J39" s="18" t="s">
        <v>57</v>
      </c>
    </row>
    <row r="40" spans="1:10" s="11" customFormat="1" ht="22.5" x14ac:dyDescent="0.2">
      <c r="A40" s="23" t="s">
        <v>12</v>
      </c>
      <c r="B40" s="14" t="s">
        <v>27</v>
      </c>
      <c r="C40" s="14" t="s">
        <v>31</v>
      </c>
      <c r="D40" s="14" t="s">
        <v>39</v>
      </c>
      <c r="E40" s="14" t="s">
        <v>44</v>
      </c>
      <c r="F40" s="14" t="s">
        <v>49</v>
      </c>
      <c r="G40" s="18">
        <f>G41</f>
        <v>2435.6</v>
      </c>
      <c r="H40" s="18" t="str">
        <f t="shared" ref="H40:I40" si="3">H41</f>
        <v>0,0</v>
      </c>
      <c r="I40" s="18">
        <f t="shared" si="3"/>
        <v>2435.6</v>
      </c>
      <c r="J40" s="18" t="s">
        <v>57</v>
      </c>
    </row>
    <row r="41" spans="1:10" s="11" customFormat="1" ht="22.5" x14ac:dyDescent="0.2">
      <c r="A41" s="23" t="s">
        <v>7</v>
      </c>
      <c r="B41" s="14" t="s">
        <v>27</v>
      </c>
      <c r="C41" s="14" t="s">
        <v>31</v>
      </c>
      <c r="D41" s="14" t="s">
        <v>39</v>
      </c>
      <c r="E41" s="14" t="s">
        <v>44</v>
      </c>
      <c r="F41" s="14" t="s">
        <v>50</v>
      </c>
      <c r="G41" s="18">
        <v>2435.6</v>
      </c>
      <c r="H41" s="18" t="s">
        <v>57</v>
      </c>
      <c r="I41" s="18">
        <v>2435.6</v>
      </c>
      <c r="J41" s="18" t="s">
        <v>57</v>
      </c>
    </row>
    <row r="42" spans="1:10" s="11" customFormat="1" ht="22.5" x14ac:dyDescent="0.2">
      <c r="A42" s="23" t="s">
        <v>18</v>
      </c>
      <c r="B42" s="14" t="s">
        <v>26</v>
      </c>
      <c r="C42" s="14" t="s">
        <v>31</v>
      </c>
      <c r="D42" s="14" t="s">
        <v>39</v>
      </c>
      <c r="E42" s="14" t="s">
        <v>44</v>
      </c>
      <c r="F42" s="14" t="s">
        <v>51</v>
      </c>
      <c r="G42" s="18">
        <f>G43</f>
        <v>101680.7</v>
      </c>
      <c r="H42" s="18">
        <v>0</v>
      </c>
      <c r="I42" s="18">
        <f>I43</f>
        <v>97812.5</v>
      </c>
      <c r="J42" s="18">
        <v>0</v>
      </c>
    </row>
    <row r="43" spans="1:10" s="11" customFormat="1" ht="11.25" x14ac:dyDescent="0.2">
      <c r="A43" s="23" t="s">
        <v>81</v>
      </c>
      <c r="B43" s="14" t="s">
        <v>26</v>
      </c>
      <c r="C43" s="14" t="s">
        <v>31</v>
      </c>
      <c r="D43" s="14" t="s">
        <v>39</v>
      </c>
      <c r="E43" s="14" t="s">
        <v>44</v>
      </c>
      <c r="F43" s="14">
        <v>610</v>
      </c>
      <c r="G43" s="25">
        <v>101680.7</v>
      </c>
      <c r="H43" s="25">
        <v>0</v>
      </c>
      <c r="I43" s="18">
        <v>97812.5</v>
      </c>
      <c r="J43" s="18">
        <v>0</v>
      </c>
    </row>
    <row r="44" spans="1:10" s="11" customFormat="1" ht="11.25" x14ac:dyDescent="0.2">
      <c r="A44" s="24" t="s">
        <v>21</v>
      </c>
      <c r="B44" s="14" t="s">
        <v>26</v>
      </c>
      <c r="C44" s="14" t="s">
        <v>31</v>
      </c>
      <c r="D44" s="14" t="s">
        <v>39</v>
      </c>
      <c r="E44" s="14" t="s">
        <v>44</v>
      </c>
      <c r="F44" s="14" t="s">
        <v>53</v>
      </c>
      <c r="G44" s="25">
        <f>G45</f>
        <v>50</v>
      </c>
      <c r="H44" s="25">
        <f t="shared" ref="H44:I44" si="4">H45</f>
        <v>0</v>
      </c>
      <c r="I44" s="25">
        <f t="shared" si="4"/>
        <v>50</v>
      </c>
      <c r="J44" s="25">
        <v>0</v>
      </c>
    </row>
    <row r="45" spans="1:10" s="11" customFormat="1" ht="11.25" x14ac:dyDescent="0.2">
      <c r="A45" s="24" t="s">
        <v>22</v>
      </c>
      <c r="B45" s="14" t="s">
        <v>26</v>
      </c>
      <c r="C45" s="14" t="s">
        <v>31</v>
      </c>
      <c r="D45" s="14" t="s">
        <v>39</v>
      </c>
      <c r="E45" s="14" t="s">
        <v>44</v>
      </c>
      <c r="F45" s="14" t="s">
        <v>54</v>
      </c>
      <c r="G45" s="25">
        <v>50</v>
      </c>
      <c r="H45" s="25">
        <v>0</v>
      </c>
      <c r="I45" s="25">
        <v>50</v>
      </c>
      <c r="J45" s="25">
        <v>0</v>
      </c>
    </row>
    <row r="46" spans="1:10" s="11" customFormat="1" ht="11.25" x14ac:dyDescent="0.2">
      <c r="A46" s="9" t="s">
        <v>13</v>
      </c>
      <c r="B46" s="14" t="s">
        <v>27</v>
      </c>
      <c r="C46" s="14" t="s">
        <v>32</v>
      </c>
      <c r="D46" s="14"/>
      <c r="E46" s="14"/>
      <c r="F46" s="14"/>
      <c r="G46" s="18">
        <f>G47</f>
        <v>8.5</v>
      </c>
      <c r="H46" s="18" t="s">
        <v>57</v>
      </c>
      <c r="I46" s="18">
        <f>I47</f>
        <v>59</v>
      </c>
      <c r="J46" s="18" t="s">
        <v>57</v>
      </c>
    </row>
    <row r="47" spans="1:10" s="11" customFormat="1" ht="11.25" x14ac:dyDescent="0.2">
      <c r="A47" s="9" t="s">
        <v>14</v>
      </c>
      <c r="B47" s="14" t="s">
        <v>27</v>
      </c>
      <c r="C47" s="14" t="s">
        <v>32</v>
      </c>
      <c r="D47" s="14" t="s">
        <v>37</v>
      </c>
      <c r="E47" s="14"/>
      <c r="F47" s="14"/>
      <c r="G47" s="18">
        <f>G48</f>
        <v>8.5</v>
      </c>
      <c r="H47" s="18" t="s">
        <v>57</v>
      </c>
      <c r="I47" s="18">
        <f>I48</f>
        <v>59</v>
      </c>
      <c r="J47" s="18" t="s">
        <v>57</v>
      </c>
    </row>
    <row r="48" spans="1:10" s="11" customFormat="1" ht="11.25" x14ac:dyDescent="0.2">
      <c r="A48" s="9" t="s">
        <v>4</v>
      </c>
      <c r="B48" s="14" t="s">
        <v>26</v>
      </c>
      <c r="C48" s="14" t="s">
        <v>32</v>
      </c>
      <c r="D48" s="14" t="s">
        <v>37</v>
      </c>
      <c r="E48" s="14" t="s">
        <v>44</v>
      </c>
      <c r="F48" s="14"/>
      <c r="G48" s="18">
        <f>G49</f>
        <v>8.5</v>
      </c>
      <c r="H48" s="18" t="s">
        <v>57</v>
      </c>
      <c r="I48" s="18">
        <f>I49</f>
        <v>59</v>
      </c>
      <c r="J48" s="18" t="s">
        <v>57</v>
      </c>
    </row>
    <row r="49" spans="1:10" s="11" customFormat="1" ht="22.5" x14ac:dyDescent="0.2">
      <c r="A49" s="23" t="s">
        <v>12</v>
      </c>
      <c r="B49" s="14" t="s">
        <v>27</v>
      </c>
      <c r="C49" s="14" t="s">
        <v>32</v>
      </c>
      <c r="D49" s="14" t="s">
        <v>37</v>
      </c>
      <c r="E49" s="14" t="s">
        <v>44</v>
      </c>
      <c r="F49" s="14" t="s">
        <v>49</v>
      </c>
      <c r="G49" s="18">
        <f>G50</f>
        <v>8.5</v>
      </c>
      <c r="H49" s="18" t="s">
        <v>57</v>
      </c>
      <c r="I49" s="18">
        <f>I50</f>
        <v>59</v>
      </c>
      <c r="J49" s="18" t="s">
        <v>57</v>
      </c>
    </row>
    <row r="50" spans="1:10" s="11" customFormat="1" ht="22.5" x14ac:dyDescent="0.2">
      <c r="A50" s="23" t="s">
        <v>15</v>
      </c>
      <c r="B50" s="14" t="s">
        <v>27</v>
      </c>
      <c r="C50" s="14" t="s">
        <v>32</v>
      </c>
      <c r="D50" s="14" t="s">
        <v>37</v>
      </c>
      <c r="E50" s="14" t="s">
        <v>44</v>
      </c>
      <c r="F50" s="14" t="s">
        <v>50</v>
      </c>
      <c r="G50" s="18">
        <v>8.5</v>
      </c>
      <c r="H50" s="18" t="s">
        <v>57</v>
      </c>
      <c r="I50" s="18">
        <v>59</v>
      </c>
      <c r="J50" s="18" t="s">
        <v>57</v>
      </c>
    </row>
    <row r="51" spans="1:10" s="11" customFormat="1" ht="22.5" x14ac:dyDescent="0.2">
      <c r="A51" s="16" t="s">
        <v>16</v>
      </c>
      <c r="B51" s="14" t="s">
        <v>27</v>
      </c>
      <c r="C51" s="14" t="s">
        <v>33</v>
      </c>
      <c r="D51" s="14"/>
      <c r="E51" s="14"/>
      <c r="F51" s="14"/>
      <c r="G51" s="18">
        <f>G56+G60+G52</f>
        <v>716.2</v>
      </c>
      <c r="H51" s="18" t="s">
        <v>57</v>
      </c>
      <c r="I51" s="18">
        <f>I56+I60+I52</f>
        <v>744.8</v>
      </c>
      <c r="J51" s="18" t="s">
        <v>57</v>
      </c>
    </row>
    <row r="52" spans="1:10" s="22" customFormat="1" ht="11.25" x14ac:dyDescent="0.2">
      <c r="A52" s="23" t="s">
        <v>96</v>
      </c>
      <c r="B52" s="14" t="s">
        <v>26</v>
      </c>
      <c r="C52" s="14" t="s">
        <v>33</v>
      </c>
      <c r="D52" s="27" t="s">
        <v>40</v>
      </c>
      <c r="E52" s="14"/>
      <c r="F52" s="14"/>
      <c r="G52" s="18">
        <f>G53</f>
        <v>714.2</v>
      </c>
      <c r="H52" s="18">
        <f t="shared" ref="H52:J54" si="5">H53</f>
        <v>0</v>
      </c>
      <c r="I52" s="18">
        <f t="shared" si="5"/>
        <v>742.8</v>
      </c>
      <c r="J52" s="18">
        <f t="shared" si="5"/>
        <v>0</v>
      </c>
    </row>
    <row r="53" spans="1:10" s="22" customFormat="1" ht="11.25" x14ac:dyDescent="0.2">
      <c r="A53" s="9" t="s">
        <v>4</v>
      </c>
      <c r="B53" s="14" t="s">
        <v>26</v>
      </c>
      <c r="C53" s="14" t="s">
        <v>33</v>
      </c>
      <c r="D53" s="27" t="s">
        <v>40</v>
      </c>
      <c r="E53" s="14" t="s">
        <v>44</v>
      </c>
      <c r="F53" s="14"/>
      <c r="G53" s="18">
        <f>G54</f>
        <v>714.2</v>
      </c>
      <c r="H53" s="18">
        <f t="shared" si="5"/>
        <v>0</v>
      </c>
      <c r="I53" s="18">
        <f t="shared" si="5"/>
        <v>742.8</v>
      </c>
      <c r="J53" s="18">
        <f t="shared" si="5"/>
        <v>0</v>
      </c>
    </row>
    <row r="54" spans="1:10" s="22" customFormat="1" ht="22.5" x14ac:dyDescent="0.2">
      <c r="A54" s="23" t="s">
        <v>6</v>
      </c>
      <c r="B54" s="14" t="s">
        <v>26</v>
      </c>
      <c r="C54" s="14" t="s">
        <v>33</v>
      </c>
      <c r="D54" s="27" t="s">
        <v>40</v>
      </c>
      <c r="E54" s="14" t="s">
        <v>44</v>
      </c>
      <c r="F54" s="14">
        <v>200</v>
      </c>
      <c r="G54" s="18">
        <f>G55</f>
        <v>714.2</v>
      </c>
      <c r="H54" s="18">
        <f t="shared" si="5"/>
        <v>0</v>
      </c>
      <c r="I54" s="18">
        <f t="shared" si="5"/>
        <v>742.8</v>
      </c>
      <c r="J54" s="18">
        <f t="shared" si="5"/>
        <v>0</v>
      </c>
    </row>
    <row r="55" spans="1:10" s="22" customFormat="1" ht="22.5" x14ac:dyDescent="0.2">
      <c r="A55" s="23" t="s">
        <v>7</v>
      </c>
      <c r="B55" s="14" t="s">
        <v>26</v>
      </c>
      <c r="C55" s="14" t="s">
        <v>33</v>
      </c>
      <c r="D55" s="27" t="s">
        <v>40</v>
      </c>
      <c r="E55" s="14" t="s">
        <v>44</v>
      </c>
      <c r="F55" s="14" t="s">
        <v>50</v>
      </c>
      <c r="G55" s="18">
        <v>714.2</v>
      </c>
      <c r="H55" s="18">
        <v>0</v>
      </c>
      <c r="I55" s="18">
        <v>742.8</v>
      </c>
      <c r="J55" s="18">
        <v>0</v>
      </c>
    </row>
    <row r="56" spans="1:10" s="11" customFormat="1" ht="33.75" x14ac:dyDescent="0.2">
      <c r="A56" s="23" t="s">
        <v>90</v>
      </c>
      <c r="B56" s="14" t="s">
        <v>27</v>
      </c>
      <c r="C56" s="14" t="s">
        <v>33</v>
      </c>
      <c r="D56" s="14">
        <v>10</v>
      </c>
      <c r="E56" s="14"/>
      <c r="F56" s="14"/>
      <c r="G56" s="18">
        <f>G57</f>
        <v>2</v>
      </c>
      <c r="H56" s="18" t="s">
        <v>57</v>
      </c>
      <c r="I56" s="18">
        <f>I57</f>
        <v>2</v>
      </c>
      <c r="J56" s="18" t="s">
        <v>57</v>
      </c>
    </row>
    <row r="57" spans="1:10" s="11" customFormat="1" ht="11.25" x14ac:dyDescent="0.2">
      <c r="A57" s="9" t="s">
        <v>4</v>
      </c>
      <c r="B57" s="14" t="s">
        <v>27</v>
      </c>
      <c r="C57" s="14" t="s">
        <v>33</v>
      </c>
      <c r="D57" s="14">
        <v>10</v>
      </c>
      <c r="E57" s="14" t="s">
        <v>44</v>
      </c>
      <c r="F57" s="14"/>
      <c r="G57" s="18">
        <f>G58</f>
        <v>2</v>
      </c>
      <c r="H57" s="18" t="s">
        <v>57</v>
      </c>
      <c r="I57" s="18">
        <f>I58</f>
        <v>2</v>
      </c>
      <c r="J57" s="18" t="s">
        <v>57</v>
      </c>
    </row>
    <row r="58" spans="1:10" s="11" customFormat="1" ht="22.5" x14ac:dyDescent="0.2">
      <c r="A58" s="23" t="s">
        <v>6</v>
      </c>
      <c r="B58" s="14" t="s">
        <v>27</v>
      </c>
      <c r="C58" s="14" t="s">
        <v>33</v>
      </c>
      <c r="D58" s="14">
        <v>10</v>
      </c>
      <c r="E58" s="14" t="s">
        <v>44</v>
      </c>
      <c r="F58" s="14">
        <v>200</v>
      </c>
      <c r="G58" s="18">
        <f>+G59</f>
        <v>2</v>
      </c>
      <c r="H58" s="18">
        <f t="shared" ref="H58:I58" si="6">+H59</f>
        <v>0</v>
      </c>
      <c r="I58" s="18">
        <f t="shared" si="6"/>
        <v>2</v>
      </c>
      <c r="J58" s="18" t="s">
        <v>57</v>
      </c>
    </row>
    <row r="59" spans="1:10" s="11" customFormat="1" ht="22.5" x14ac:dyDescent="0.2">
      <c r="A59" s="23" t="s">
        <v>7</v>
      </c>
      <c r="B59" s="14" t="s">
        <v>27</v>
      </c>
      <c r="C59" s="14" t="s">
        <v>33</v>
      </c>
      <c r="D59" s="14">
        <v>10</v>
      </c>
      <c r="E59" s="14" t="s">
        <v>44</v>
      </c>
      <c r="F59" s="14" t="s">
        <v>50</v>
      </c>
      <c r="G59" s="18">
        <v>2</v>
      </c>
      <c r="H59" s="18">
        <v>0</v>
      </c>
      <c r="I59" s="18">
        <v>2</v>
      </c>
      <c r="J59" s="18" t="s">
        <v>57</v>
      </c>
    </row>
    <row r="60" spans="1:10" s="11" customFormat="1" ht="22.5" hidden="1" x14ac:dyDescent="0.2">
      <c r="A60" s="23" t="s">
        <v>17</v>
      </c>
      <c r="B60" s="14" t="s">
        <v>27</v>
      </c>
      <c r="C60" s="14" t="s">
        <v>33</v>
      </c>
      <c r="D60" s="14" t="s">
        <v>41</v>
      </c>
      <c r="E60" s="14"/>
      <c r="F60" s="14"/>
      <c r="G60" s="18">
        <f>G61</f>
        <v>0</v>
      </c>
      <c r="H60" s="18" t="s">
        <v>57</v>
      </c>
      <c r="I60" s="18">
        <f>I61</f>
        <v>0</v>
      </c>
      <c r="J60" s="18" t="s">
        <v>57</v>
      </c>
    </row>
    <row r="61" spans="1:10" s="11" customFormat="1" ht="11.25" hidden="1" x14ac:dyDescent="0.2">
      <c r="A61" s="9" t="s">
        <v>4</v>
      </c>
      <c r="B61" s="14" t="s">
        <v>27</v>
      </c>
      <c r="C61" s="14" t="s">
        <v>33</v>
      </c>
      <c r="D61" s="14" t="s">
        <v>41</v>
      </c>
      <c r="E61" s="14" t="s">
        <v>44</v>
      </c>
      <c r="F61" s="14"/>
      <c r="G61" s="18">
        <f>G62</f>
        <v>0</v>
      </c>
      <c r="H61" s="18" t="s">
        <v>57</v>
      </c>
      <c r="I61" s="18">
        <f>I62</f>
        <v>0</v>
      </c>
      <c r="J61" s="18" t="s">
        <v>57</v>
      </c>
    </row>
    <row r="62" spans="1:10" s="11" customFormat="1" ht="22.5" hidden="1" x14ac:dyDescent="0.2">
      <c r="A62" s="23" t="s">
        <v>18</v>
      </c>
      <c r="B62" s="14" t="s">
        <v>27</v>
      </c>
      <c r="C62" s="14" t="s">
        <v>33</v>
      </c>
      <c r="D62" s="14" t="s">
        <v>41</v>
      </c>
      <c r="E62" s="14" t="s">
        <v>44</v>
      </c>
      <c r="F62" s="14" t="s">
        <v>51</v>
      </c>
      <c r="G62" s="18">
        <f>G63</f>
        <v>0</v>
      </c>
      <c r="H62" s="18" t="s">
        <v>57</v>
      </c>
      <c r="I62" s="18">
        <f>I63</f>
        <v>0</v>
      </c>
      <c r="J62" s="18" t="s">
        <v>57</v>
      </c>
    </row>
    <row r="63" spans="1:10" s="11" customFormat="1" ht="33.75" hidden="1" x14ac:dyDescent="0.2">
      <c r="A63" s="23" t="s">
        <v>19</v>
      </c>
      <c r="B63" s="14" t="s">
        <v>27</v>
      </c>
      <c r="C63" s="14" t="s">
        <v>33</v>
      </c>
      <c r="D63" s="14" t="s">
        <v>41</v>
      </c>
      <c r="E63" s="14" t="s">
        <v>44</v>
      </c>
      <c r="F63" s="14" t="s">
        <v>52</v>
      </c>
      <c r="G63" s="18">
        <f>2062-2062</f>
        <v>0</v>
      </c>
      <c r="H63" s="18" t="s">
        <v>57</v>
      </c>
      <c r="I63" s="18">
        <f>2062-2062</f>
        <v>0</v>
      </c>
      <c r="J63" s="18" t="s">
        <v>57</v>
      </c>
    </row>
    <row r="64" spans="1:10" s="21" customFormat="1" ht="11.25" x14ac:dyDescent="0.2">
      <c r="A64" s="23" t="s">
        <v>82</v>
      </c>
      <c r="B64" s="14" t="s">
        <v>26</v>
      </c>
      <c r="C64" s="14" t="s">
        <v>37</v>
      </c>
      <c r="D64" s="14"/>
      <c r="E64" s="14"/>
      <c r="F64" s="14"/>
      <c r="G64" s="25">
        <f>G65</f>
        <v>14140</v>
      </c>
      <c r="H64" s="25">
        <v>0</v>
      </c>
      <c r="I64" s="18">
        <f>I65</f>
        <v>14000</v>
      </c>
      <c r="J64" s="25">
        <v>0</v>
      </c>
    </row>
    <row r="65" spans="1:12" s="21" customFormat="1" ht="11.25" x14ac:dyDescent="0.2">
      <c r="A65" s="23" t="s">
        <v>83</v>
      </c>
      <c r="B65" s="14" t="s">
        <v>26</v>
      </c>
      <c r="C65" s="14" t="s">
        <v>37</v>
      </c>
      <c r="D65" s="14" t="s">
        <v>40</v>
      </c>
      <c r="E65" s="14"/>
      <c r="F65" s="14"/>
      <c r="G65" s="25">
        <f>G69+G66</f>
        <v>14140</v>
      </c>
      <c r="H65" s="25">
        <f t="shared" ref="H65:J65" si="7">H69+H66</f>
        <v>0</v>
      </c>
      <c r="I65" s="25">
        <f t="shared" si="7"/>
        <v>14000</v>
      </c>
      <c r="J65" s="25">
        <f t="shared" si="7"/>
        <v>0</v>
      </c>
    </row>
    <row r="66" spans="1:12" s="22" customFormat="1" ht="71.25" customHeight="1" x14ac:dyDescent="0.2">
      <c r="A66" s="15" t="s">
        <v>111</v>
      </c>
      <c r="B66" s="14" t="s">
        <v>26</v>
      </c>
      <c r="C66" s="14" t="s">
        <v>37</v>
      </c>
      <c r="D66" s="14" t="s">
        <v>40</v>
      </c>
      <c r="E66" s="14" t="s">
        <v>89</v>
      </c>
      <c r="F66" s="14"/>
      <c r="G66" s="18">
        <f>G67</f>
        <v>14000</v>
      </c>
      <c r="H66" s="18">
        <f t="shared" ref="H66:J67" si="8">H67</f>
        <v>0</v>
      </c>
      <c r="I66" s="18">
        <f t="shared" si="8"/>
        <v>14000</v>
      </c>
      <c r="J66" s="18">
        <f t="shared" si="8"/>
        <v>0</v>
      </c>
    </row>
    <row r="67" spans="1:12" s="22" customFormat="1" ht="20.25" customHeight="1" x14ac:dyDescent="0.2">
      <c r="A67" s="23" t="s">
        <v>6</v>
      </c>
      <c r="B67" s="14" t="s">
        <v>26</v>
      </c>
      <c r="C67" s="14" t="s">
        <v>37</v>
      </c>
      <c r="D67" s="14" t="s">
        <v>40</v>
      </c>
      <c r="E67" s="14" t="s">
        <v>89</v>
      </c>
      <c r="F67" s="14" t="s">
        <v>49</v>
      </c>
      <c r="G67" s="18">
        <f>G68</f>
        <v>14000</v>
      </c>
      <c r="H67" s="18">
        <f t="shared" si="8"/>
        <v>0</v>
      </c>
      <c r="I67" s="18">
        <f t="shared" si="8"/>
        <v>14000</v>
      </c>
      <c r="J67" s="18">
        <f t="shared" si="8"/>
        <v>0</v>
      </c>
    </row>
    <row r="68" spans="1:12" s="22" customFormat="1" ht="21" customHeight="1" x14ac:dyDescent="0.2">
      <c r="A68" s="16" t="s">
        <v>15</v>
      </c>
      <c r="B68" s="14" t="s">
        <v>26</v>
      </c>
      <c r="C68" s="14" t="s">
        <v>37</v>
      </c>
      <c r="D68" s="14" t="s">
        <v>40</v>
      </c>
      <c r="E68" s="14" t="s">
        <v>89</v>
      </c>
      <c r="F68" s="14" t="s">
        <v>50</v>
      </c>
      <c r="G68" s="18">
        <v>14000</v>
      </c>
      <c r="H68" s="18">
        <v>0</v>
      </c>
      <c r="I68" s="18">
        <v>14000</v>
      </c>
      <c r="J68" s="18">
        <v>0</v>
      </c>
    </row>
    <row r="69" spans="1:12" s="21" customFormat="1" ht="11.25" x14ac:dyDescent="0.2">
      <c r="A69" s="24" t="s">
        <v>4</v>
      </c>
      <c r="B69" s="14" t="s">
        <v>26</v>
      </c>
      <c r="C69" s="14" t="s">
        <v>37</v>
      </c>
      <c r="D69" s="14" t="s">
        <v>40</v>
      </c>
      <c r="E69" s="14" t="s">
        <v>44</v>
      </c>
      <c r="F69" s="14"/>
      <c r="G69" s="25">
        <f>G70</f>
        <v>140</v>
      </c>
      <c r="H69" s="25">
        <f t="shared" ref="H69:J69" si="9">H70</f>
        <v>0</v>
      </c>
      <c r="I69" s="25">
        <f t="shared" si="9"/>
        <v>0</v>
      </c>
      <c r="J69" s="25">
        <f t="shared" si="9"/>
        <v>0</v>
      </c>
    </row>
    <row r="70" spans="1:12" s="21" customFormat="1" ht="22.5" x14ac:dyDescent="0.2">
      <c r="A70" s="23" t="s">
        <v>12</v>
      </c>
      <c r="B70" s="14" t="s">
        <v>26</v>
      </c>
      <c r="C70" s="14" t="s">
        <v>37</v>
      </c>
      <c r="D70" s="14" t="s">
        <v>40</v>
      </c>
      <c r="E70" s="14" t="s">
        <v>44</v>
      </c>
      <c r="F70" s="14" t="s">
        <v>49</v>
      </c>
      <c r="G70" s="18">
        <f>G71</f>
        <v>140</v>
      </c>
      <c r="H70" s="18">
        <f t="shared" ref="H70:J70" si="10">H71</f>
        <v>0</v>
      </c>
      <c r="I70" s="18">
        <f t="shared" si="10"/>
        <v>0</v>
      </c>
      <c r="J70" s="18">
        <f t="shared" si="10"/>
        <v>0</v>
      </c>
    </row>
    <row r="71" spans="1:12" s="21" customFormat="1" ht="22.5" x14ac:dyDescent="0.2">
      <c r="A71" s="23" t="s">
        <v>7</v>
      </c>
      <c r="B71" s="14" t="s">
        <v>26</v>
      </c>
      <c r="C71" s="14" t="s">
        <v>37</v>
      </c>
      <c r="D71" s="14" t="s">
        <v>40</v>
      </c>
      <c r="E71" s="14" t="s">
        <v>44</v>
      </c>
      <c r="F71" s="14" t="s">
        <v>50</v>
      </c>
      <c r="G71" s="18">
        <v>140</v>
      </c>
      <c r="H71" s="18">
        <v>0</v>
      </c>
      <c r="I71" s="18">
        <v>0</v>
      </c>
      <c r="J71" s="18">
        <v>0</v>
      </c>
      <c r="L71" s="26"/>
    </row>
    <row r="72" spans="1:12" s="11" customFormat="1" ht="11.25" x14ac:dyDescent="0.2">
      <c r="A72" s="9" t="s">
        <v>87</v>
      </c>
      <c r="B72" s="14" t="s">
        <v>27</v>
      </c>
      <c r="C72" s="14" t="s">
        <v>34</v>
      </c>
      <c r="D72" s="14"/>
      <c r="E72" s="14"/>
      <c r="F72" s="14"/>
      <c r="G72" s="18">
        <f>G73</f>
        <v>48162.400000000001</v>
      </c>
      <c r="H72" s="18" t="s">
        <v>57</v>
      </c>
      <c r="I72" s="18">
        <f>I73</f>
        <v>45161.700000000004</v>
      </c>
      <c r="J72" s="18" t="s">
        <v>57</v>
      </c>
    </row>
    <row r="73" spans="1:12" s="11" customFormat="1" ht="11.25" x14ac:dyDescent="0.2">
      <c r="A73" s="15" t="s">
        <v>20</v>
      </c>
      <c r="B73" s="14" t="s">
        <v>27</v>
      </c>
      <c r="C73" s="14" t="s">
        <v>34</v>
      </c>
      <c r="D73" s="14" t="s">
        <v>33</v>
      </c>
      <c r="E73" s="14"/>
      <c r="F73" s="14"/>
      <c r="G73" s="18">
        <f>G80+G74+G77</f>
        <v>48162.400000000001</v>
      </c>
      <c r="H73" s="18">
        <f t="shared" ref="H73:J73" si="11">H80+H74+H83</f>
        <v>0</v>
      </c>
      <c r="I73" s="18">
        <f>I80+I74+I77</f>
        <v>45161.700000000004</v>
      </c>
      <c r="J73" s="18">
        <f t="shared" si="11"/>
        <v>0</v>
      </c>
    </row>
    <row r="74" spans="1:12" s="22" customFormat="1" ht="22.5" x14ac:dyDescent="0.2">
      <c r="A74" s="15" t="s">
        <v>112</v>
      </c>
      <c r="B74" s="14" t="s">
        <v>26</v>
      </c>
      <c r="C74" s="14" t="s">
        <v>34</v>
      </c>
      <c r="D74" s="14" t="s">
        <v>33</v>
      </c>
      <c r="E74" s="14" t="s">
        <v>88</v>
      </c>
      <c r="F74" s="14"/>
      <c r="G74" s="18">
        <f>G75</f>
        <v>8000</v>
      </c>
      <c r="H74" s="18">
        <f t="shared" ref="H74:J75" si="12">H75</f>
        <v>0</v>
      </c>
      <c r="I74" s="18">
        <f t="shared" si="12"/>
        <v>8000</v>
      </c>
      <c r="J74" s="18">
        <f t="shared" si="12"/>
        <v>0</v>
      </c>
    </row>
    <row r="75" spans="1:12" s="22" customFormat="1" ht="22.5" x14ac:dyDescent="0.2">
      <c r="A75" s="23" t="s">
        <v>6</v>
      </c>
      <c r="B75" s="14" t="s">
        <v>26</v>
      </c>
      <c r="C75" s="14" t="s">
        <v>34</v>
      </c>
      <c r="D75" s="14" t="s">
        <v>33</v>
      </c>
      <c r="E75" s="14" t="s">
        <v>88</v>
      </c>
      <c r="F75" s="14" t="s">
        <v>49</v>
      </c>
      <c r="G75" s="18">
        <f>G76</f>
        <v>8000</v>
      </c>
      <c r="H75" s="18">
        <f t="shared" si="12"/>
        <v>0</v>
      </c>
      <c r="I75" s="18">
        <f t="shared" si="12"/>
        <v>8000</v>
      </c>
      <c r="J75" s="18">
        <f t="shared" si="12"/>
        <v>0</v>
      </c>
    </row>
    <row r="76" spans="1:12" s="22" customFormat="1" ht="22.5" x14ac:dyDescent="0.2">
      <c r="A76" s="16" t="s">
        <v>15</v>
      </c>
      <c r="B76" s="14" t="s">
        <v>26</v>
      </c>
      <c r="C76" s="14" t="s">
        <v>34</v>
      </c>
      <c r="D76" s="14" t="s">
        <v>33</v>
      </c>
      <c r="E76" s="14" t="s">
        <v>88</v>
      </c>
      <c r="F76" s="14" t="s">
        <v>50</v>
      </c>
      <c r="G76" s="18">
        <v>8000</v>
      </c>
      <c r="H76" s="18">
        <v>0</v>
      </c>
      <c r="I76" s="18">
        <v>8000</v>
      </c>
      <c r="J76" s="18">
        <v>0</v>
      </c>
    </row>
    <row r="77" spans="1:12" ht="45.75" customHeight="1" x14ac:dyDescent="0.2">
      <c r="A77" s="16" t="s">
        <v>113</v>
      </c>
      <c r="B77" s="14" t="s">
        <v>26</v>
      </c>
      <c r="C77" s="14" t="s">
        <v>34</v>
      </c>
      <c r="D77" s="14" t="s">
        <v>33</v>
      </c>
      <c r="E77" s="14" t="s">
        <v>95</v>
      </c>
      <c r="F77" s="14"/>
      <c r="G77" s="18">
        <f>G78</f>
        <v>7721.9</v>
      </c>
      <c r="H77" s="18">
        <f t="shared" ref="H77:J78" si="13">H78</f>
        <v>0</v>
      </c>
      <c r="I77" s="18">
        <f t="shared" si="13"/>
        <v>7874.9</v>
      </c>
      <c r="J77" s="18">
        <f t="shared" si="13"/>
        <v>0</v>
      </c>
    </row>
    <row r="78" spans="1:12" s="22" customFormat="1" ht="22.5" x14ac:dyDescent="0.2">
      <c r="A78" s="23" t="s">
        <v>6</v>
      </c>
      <c r="B78" s="14" t="s">
        <v>26</v>
      </c>
      <c r="C78" s="14" t="s">
        <v>34</v>
      </c>
      <c r="D78" s="14" t="s">
        <v>33</v>
      </c>
      <c r="E78" s="14" t="s">
        <v>95</v>
      </c>
      <c r="F78" s="14" t="s">
        <v>49</v>
      </c>
      <c r="G78" s="18">
        <f>G79</f>
        <v>7721.9</v>
      </c>
      <c r="H78" s="18">
        <f t="shared" si="13"/>
        <v>0</v>
      </c>
      <c r="I78" s="18">
        <f t="shared" si="13"/>
        <v>7874.9</v>
      </c>
      <c r="J78" s="18">
        <f t="shared" si="13"/>
        <v>0</v>
      </c>
    </row>
    <row r="79" spans="1:12" s="22" customFormat="1" ht="22.5" x14ac:dyDescent="0.2">
      <c r="A79" s="16" t="s">
        <v>15</v>
      </c>
      <c r="B79" s="14" t="s">
        <v>26</v>
      </c>
      <c r="C79" s="14" t="s">
        <v>34</v>
      </c>
      <c r="D79" s="14" t="s">
        <v>33</v>
      </c>
      <c r="E79" s="14" t="s">
        <v>95</v>
      </c>
      <c r="F79" s="14" t="s">
        <v>50</v>
      </c>
      <c r="G79" s="18">
        <v>7721.9</v>
      </c>
      <c r="H79" s="18">
        <v>0</v>
      </c>
      <c r="I79" s="18">
        <v>7874.9</v>
      </c>
      <c r="J79" s="18">
        <v>0</v>
      </c>
    </row>
    <row r="80" spans="1:12" s="11" customFormat="1" ht="11.25" x14ac:dyDescent="0.2">
      <c r="A80" s="9" t="s">
        <v>4</v>
      </c>
      <c r="B80" s="14" t="s">
        <v>27</v>
      </c>
      <c r="C80" s="14" t="s">
        <v>34</v>
      </c>
      <c r="D80" s="14" t="s">
        <v>33</v>
      </c>
      <c r="E80" s="14" t="s">
        <v>44</v>
      </c>
      <c r="F80" s="14"/>
      <c r="G80" s="18">
        <f>G81+G83</f>
        <v>32440.5</v>
      </c>
      <c r="H80" s="18">
        <f t="shared" ref="H80:I80" si="14">H81+H83</f>
        <v>0</v>
      </c>
      <c r="I80" s="18">
        <f t="shared" si="14"/>
        <v>29286.800000000003</v>
      </c>
      <c r="J80" s="18" t="s">
        <v>57</v>
      </c>
    </row>
    <row r="81" spans="1:10" s="11" customFormat="1" ht="22.5" x14ac:dyDescent="0.2">
      <c r="A81" s="23" t="s">
        <v>6</v>
      </c>
      <c r="B81" s="14" t="s">
        <v>27</v>
      </c>
      <c r="C81" s="14" t="s">
        <v>34</v>
      </c>
      <c r="D81" s="14" t="s">
        <v>33</v>
      </c>
      <c r="E81" s="14" t="s">
        <v>44</v>
      </c>
      <c r="F81" s="14" t="s">
        <v>49</v>
      </c>
      <c r="G81" s="18">
        <f>G82</f>
        <v>6092</v>
      </c>
      <c r="H81" s="18" t="s">
        <v>57</v>
      </c>
      <c r="I81" s="18">
        <f>I82</f>
        <v>6001.4</v>
      </c>
      <c r="J81" s="18" t="s">
        <v>57</v>
      </c>
    </row>
    <row r="82" spans="1:10" s="11" customFormat="1" ht="22.5" x14ac:dyDescent="0.2">
      <c r="A82" s="16" t="s">
        <v>15</v>
      </c>
      <c r="B82" s="14" t="s">
        <v>27</v>
      </c>
      <c r="C82" s="14" t="s">
        <v>34</v>
      </c>
      <c r="D82" s="14" t="s">
        <v>33</v>
      </c>
      <c r="E82" s="14" t="s">
        <v>44</v>
      </c>
      <c r="F82" s="14" t="s">
        <v>50</v>
      </c>
      <c r="G82" s="18">
        <f>5042+1050</f>
        <v>6092</v>
      </c>
      <c r="H82" s="18" t="s">
        <v>57</v>
      </c>
      <c r="I82" s="18">
        <f>5042+959.4</f>
        <v>6001.4</v>
      </c>
      <c r="J82" s="18" t="s">
        <v>57</v>
      </c>
    </row>
    <row r="83" spans="1:10" s="22" customFormat="1" ht="22.5" x14ac:dyDescent="0.2">
      <c r="A83" s="23" t="s">
        <v>18</v>
      </c>
      <c r="B83" s="14" t="s">
        <v>26</v>
      </c>
      <c r="C83" s="14" t="s">
        <v>34</v>
      </c>
      <c r="D83" s="14" t="s">
        <v>33</v>
      </c>
      <c r="E83" s="14" t="s">
        <v>44</v>
      </c>
      <c r="F83" s="14">
        <v>600</v>
      </c>
      <c r="G83" s="18">
        <f>G84</f>
        <v>26348.5</v>
      </c>
      <c r="H83" s="18">
        <f t="shared" ref="H83:J83" si="15">H84</f>
        <v>0</v>
      </c>
      <c r="I83" s="18">
        <f t="shared" si="15"/>
        <v>23285.4</v>
      </c>
      <c r="J83" s="18">
        <f t="shared" si="15"/>
        <v>0</v>
      </c>
    </row>
    <row r="84" spans="1:10" s="22" customFormat="1" ht="11.25" x14ac:dyDescent="0.2">
      <c r="A84" s="23" t="s">
        <v>81</v>
      </c>
      <c r="B84" s="14" t="s">
        <v>26</v>
      </c>
      <c r="C84" s="14" t="s">
        <v>34</v>
      </c>
      <c r="D84" s="14" t="s">
        <v>33</v>
      </c>
      <c r="E84" s="14" t="s">
        <v>44</v>
      </c>
      <c r="F84" s="14">
        <v>610</v>
      </c>
      <c r="G84" s="18">
        <v>26348.5</v>
      </c>
      <c r="H84" s="18">
        <v>0</v>
      </c>
      <c r="I84" s="18">
        <v>23285.4</v>
      </c>
      <c r="J84" s="18">
        <v>0</v>
      </c>
    </row>
    <row r="85" spans="1:10" s="11" customFormat="1" ht="11.25" x14ac:dyDescent="0.2">
      <c r="A85" s="9" t="s">
        <v>60</v>
      </c>
      <c r="B85" s="14" t="s">
        <v>27</v>
      </c>
      <c r="C85" s="14" t="s">
        <v>66</v>
      </c>
      <c r="D85" s="14"/>
      <c r="E85" s="14"/>
      <c r="F85" s="14"/>
      <c r="G85" s="18">
        <f>G90+G86</f>
        <v>799</v>
      </c>
      <c r="H85" s="18">
        <f t="shared" ref="H85:J85" si="16">H90+H86</f>
        <v>0</v>
      </c>
      <c r="I85" s="18">
        <f t="shared" si="16"/>
        <v>754</v>
      </c>
      <c r="J85" s="18">
        <f t="shared" si="16"/>
        <v>0</v>
      </c>
    </row>
    <row r="86" spans="1:10" s="22" customFormat="1" ht="22.5" x14ac:dyDescent="0.2">
      <c r="A86" s="23" t="s">
        <v>92</v>
      </c>
      <c r="B86" s="14" t="s">
        <v>26</v>
      </c>
      <c r="C86" s="14" t="s">
        <v>66</v>
      </c>
      <c r="D86" s="14" t="s">
        <v>34</v>
      </c>
      <c r="E86" s="14"/>
      <c r="F86" s="14"/>
      <c r="G86" s="18">
        <f>G87</f>
        <v>399</v>
      </c>
      <c r="H86" s="18">
        <f t="shared" ref="H86:J88" si="17">H87</f>
        <v>0</v>
      </c>
      <c r="I86" s="18">
        <f t="shared" si="17"/>
        <v>354</v>
      </c>
      <c r="J86" s="18">
        <f t="shared" si="17"/>
        <v>0</v>
      </c>
    </row>
    <row r="87" spans="1:10" s="22" customFormat="1" ht="11.25" x14ac:dyDescent="0.2">
      <c r="A87" s="23" t="s">
        <v>4</v>
      </c>
      <c r="B87" s="14" t="s">
        <v>26</v>
      </c>
      <c r="C87" s="14" t="s">
        <v>66</v>
      </c>
      <c r="D87" s="14" t="s">
        <v>34</v>
      </c>
      <c r="E87" s="14" t="s">
        <v>44</v>
      </c>
      <c r="F87" s="14"/>
      <c r="G87" s="18">
        <f>G88</f>
        <v>399</v>
      </c>
      <c r="H87" s="18">
        <f t="shared" si="17"/>
        <v>0</v>
      </c>
      <c r="I87" s="18">
        <f t="shared" si="17"/>
        <v>354</v>
      </c>
      <c r="J87" s="18">
        <f t="shared" si="17"/>
        <v>0</v>
      </c>
    </row>
    <row r="88" spans="1:10" s="22" customFormat="1" ht="22.5" x14ac:dyDescent="0.2">
      <c r="A88" s="23" t="s">
        <v>6</v>
      </c>
      <c r="B88" s="14" t="s">
        <v>26</v>
      </c>
      <c r="C88" s="14" t="s">
        <v>66</v>
      </c>
      <c r="D88" s="14" t="s">
        <v>34</v>
      </c>
      <c r="E88" s="14" t="s">
        <v>44</v>
      </c>
      <c r="F88" s="14" t="s">
        <v>49</v>
      </c>
      <c r="G88" s="18">
        <f>G89</f>
        <v>399</v>
      </c>
      <c r="H88" s="18">
        <f t="shared" si="17"/>
        <v>0</v>
      </c>
      <c r="I88" s="18">
        <f t="shared" si="17"/>
        <v>354</v>
      </c>
      <c r="J88" s="18">
        <f t="shared" si="17"/>
        <v>0</v>
      </c>
    </row>
    <row r="89" spans="1:10" s="22" customFormat="1" ht="22.5" x14ac:dyDescent="0.2">
      <c r="A89" s="23" t="s">
        <v>7</v>
      </c>
      <c r="B89" s="14" t="s">
        <v>26</v>
      </c>
      <c r="C89" s="14" t="s">
        <v>66</v>
      </c>
      <c r="D89" s="14" t="s">
        <v>34</v>
      </c>
      <c r="E89" s="14" t="s">
        <v>44</v>
      </c>
      <c r="F89" s="14" t="s">
        <v>50</v>
      </c>
      <c r="G89" s="18">
        <v>399</v>
      </c>
      <c r="H89" s="18">
        <v>0</v>
      </c>
      <c r="I89" s="18">
        <v>354</v>
      </c>
      <c r="J89" s="18">
        <v>0</v>
      </c>
    </row>
    <row r="90" spans="1:10" s="11" customFormat="1" ht="11.25" x14ac:dyDescent="0.2">
      <c r="A90" s="9" t="s">
        <v>80</v>
      </c>
      <c r="B90" s="14" t="s">
        <v>27</v>
      </c>
      <c r="C90" s="14" t="s">
        <v>66</v>
      </c>
      <c r="D90" s="14" t="s">
        <v>66</v>
      </c>
      <c r="E90" s="14"/>
      <c r="F90" s="14"/>
      <c r="G90" s="18">
        <f>G92</f>
        <v>400</v>
      </c>
      <c r="H90" s="18">
        <f t="shared" ref="H90:J90" si="18">H92</f>
        <v>0</v>
      </c>
      <c r="I90" s="18">
        <f>I92+I95</f>
        <v>400</v>
      </c>
      <c r="J90" s="18">
        <f t="shared" si="18"/>
        <v>0</v>
      </c>
    </row>
    <row r="91" spans="1:10" s="22" customFormat="1" ht="33.75" x14ac:dyDescent="0.2">
      <c r="A91" s="23" t="s">
        <v>104</v>
      </c>
      <c r="B91" s="14" t="s">
        <v>26</v>
      </c>
      <c r="C91" s="14" t="s">
        <v>66</v>
      </c>
      <c r="D91" s="14" t="s">
        <v>66</v>
      </c>
      <c r="E91" s="14" t="s">
        <v>97</v>
      </c>
      <c r="F91" s="14"/>
      <c r="G91" s="18">
        <f>G92</f>
        <v>400</v>
      </c>
      <c r="H91" s="18">
        <f t="shared" ref="H91:J91" si="19">H92</f>
        <v>0</v>
      </c>
      <c r="I91" s="18">
        <f t="shared" si="19"/>
        <v>0</v>
      </c>
      <c r="J91" s="18">
        <f t="shared" si="19"/>
        <v>0</v>
      </c>
    </row>
    <row r="92" spans="1:10" s="22" customFormat="1" ht="17.25" customHeight="1" x14ac:dyDescent="0.2">
      <c r="A92" s="23" t="s">
        <v>105</v>
      </c>
      <c r="B92" s="14" t="s">
        <v>26</v>
      </c>
      <c r="C92" s="14" t="s">
        <v>66</v>
      </c>
      <c r="D92" s="14" t="s">
        <v>66</v>
      </c>
      <c r="E92" s="14" t="s">
        <v>98</v>
      </c>
      <c r="F92" s="14"/>
      <c r="G92" s="18">
        <f>G94</f>
        <v>400</v>
      </c>
      <c r="H92" s="18">
        <f>H94</f>
        <v>0</v>
      </c>
      <c r="I92" s="18">
        <f>I94</f>
        <v>0</v>
      </c>
      <c r="J92" s="18">
        <f>J94</f>
        <v>0</v>
      </c>
    </row>
    <row r="93" spans="1:10" s="22" customFormat="1" ht="22.5" x14ac:dyDescent="0.2">
      <c r="A93" s="23" t="s">
        <v>6</v>
      </c>
      <c r="B93" s="14" t="s">
        <v>26</v>
      </c>
      <c r="C93" s="14" t="s">
        <v>66</v>
      </c>
      <c r="D93" s="14" t="s">
        <v>66</v>
      </c>
      <c r="E93" s="14" t="s">
        <v>98</v>
      </c>
      <c r="F93" s="14" t="s">
        <v>49</v>
      </c>
      <c r="G93" s="18">
        <f>G94</f>
        <v>400</v>
      </c>
      <c r="H93" s="18">
        <f t="shared" ref="H93:J93" si="20">H94</f>
        <v>0</v>
      </c>
      <c r="I93" s="18">
        <f t="shared" si="20"/>
        <v>0</v>
      </c>
      <c r="J93" s="18">
        <f t="shared" si="20"/>
        <v>0</v>
      </c>
    </row>
    <row r="94" spans="1:10" s="22" customFormat="1" ht="22.5" x14ac:dyDescent="0.2">
      <c r="A94" s="16" t="s">
        <v>15</v>
      </c>
      <c r="B94" s="14" t="s">
        <v>26</v>
      </c>
      <c r="C94" s="14" t="s">
        <v>66</v>
      </c>
      <c r="D94" s="14" t="s">
        <v>66</v>
      </c>
      <c r="E94" s="14" t="s">
        <v>98</v>
      </c>
      <c r="F94" s="14" t="s">
        <v>50</v>
      </c>
      <c r="G94" s="18">
        <v>400</v>
      </c>
      <c r="H94" s="18">
        <v>0</v>
      </c>
      <c r="I94" s="18">
        <v>0</v>
      </c>
      <c r="J94" s="18">
        <v>0</v>
      </c>
    </row>
    <row r="95" spans="1:10" s="22" customFormat="1" ht="11.25" x14ac:dyDescent="0.2">
      <c r="A95" s="23" t="s">
        <v>4</v>
      </c>
      <c r="B95" s="14" t="s">
        <v>26</v>
      </c>
      <c r="C95" s="14" t="s">
        <v>66</v>
      </c>
      <c r="D95" s="14" t="s">
        <v>66</v>
      </c>
      <c r="E95" s="14" t="s">
        <v>44</v>
      </c>
      <c r="F95" s="14"/>
      <c r="G95" s="18">
        <f>G96</f>
        <v>0</v>
      </c>
      <c r="H95" s="18">
        <f t="shared" ref="H95:J96" si="21">H96</f>
        <v>0</v>
      </c>
      <c r="I95" s="18">
        <f t="shared" si="21"/>
        <v>400</v>
      </c>
      <c r="J95" s="18">
        <f t="shared" si="21"/>
        <v>0</v>
      </c>
    </row>
    <row r="96" spans="1:10" s="22" customFormat="1" ht="22.5" x14ac:dyDescent="0.2">
      <c r="A96" s="23" t="s">
        <v>6</v>
      </c>
      <c r="B96" s="14" t="s">
        <v>26</v>
      </c>
      <c r="C96" s="14" t="s">
        <v>66</v>
      </c>
      <c r="D96" s="14" t="s">
        <v>66</v>
      </c>
      <c r="E96" s="14" t="s">
        <v>44</v>
      </c>
      <c r="F96" s="14" t="s">
        <v>49</v>
      </c>
      <c r="G96" s="18">
        <f>G97</f>
        <v>0</v>
      </c>
      <c r="H96" s="18">
        <f t="shared" si="21"/>
        <v>0</v>
      </c>
      <c r="I96" s="18">
        <f t="shared" si="21"/>
        <v>400</v>
      </c>
      <c r="J96" s="18">
        <f t="shared" si="21"/>
        <v>0</v>
      </c>
    </row>
    <row r="97" spans="1:10" s="22" customFormat="1" ht="22.5" x14ac:dyDescent="0.2">
      <c r="A97" s="23" t="s">
        <v>7</v>
      </c>
      <c r="B97" s="14" t="s">
        <v>26</v>
      </c>
      <c r="C97" s="14" t="s">
        <v>66</v>
      </c>
      <c r="D97" s="14" t="s">
        <v>66</v>
      </c>
      <c r="E97" s="14" t="s">
        <v>44</v>
      </c>
      <c r="F97" s="14" t="s">
        <v>50</v>
      </c>
      <c r="G97" s="18">
        <v>0</v>
      </c>
      <c r="H97" s="18">
        <v>0</v>
      </c>
      <c r="I97" s="18">
        <v>400</v>
      </c>
      <c r="J97" s="18">
        <v>0</v>
      </c>
    </row>
    <row r="98" spans="1:10" s="11" customFormat="1" ht="11.25" x14ac:dyDescent="0.2">
      <c r="A98" s="9" t="s">
        <v>61</v>
      </c>
      <c r="B98" s="14" t="s">
        <v>27</v>
      </c>
      <c r="C98" s="14" t="s">
        <v>67</v>
      </c>
      <c r="D98" s="14"/>
      <c r="E98" s="14"/>
      <c r="F98" s="14"/>
      <c r="G98" s="18">
        <f>G99</f>
        <v>2480</v>
      </c>
      <c r="H98" s="18" t="s">
        <v>57</v>
      </c>
      <c r="I98" s="18">
        <f>I99</f>
        <v>2480</v>
      </c>
      <c r="J98" s="18" t="s">
        <v>57</v>
      </c>
    </row>
    <row r="99" spans="1:10" s="11" customFormat="1" ht="11.25" x14ac:dyDescent="0.2">
      <c r="A99" s="9" t="s">
        <v>72</v>
      </c>
      <c r="B99" s="14" t="s">
        <v>27</v>
      </c>
      <c r="C99" s="14" t="s">
        <v>67</v>
      </c>
      <c r="D99" s="14" t="s">
        <v>37</v>
      </c>
      <c r="E99" s="14"/>
      <c r="F99" s="14"/>
      <c r="G99" s="18">
        <f>G100</f>
        <v>2480</v>
      </c>
      <c r="H99" s="18" t="s">
        <v>57</v>
      </c>
      <c r="I99" s="18">
        <f>I100+I104</f>
        <v>2480</v>
      </c>
      <c r="J99" s="18" t="s">
        <v>57</v>
      </c>
    </row>
    <row r="100" spans="1:10" s="11" customFormat="1" ht="33.75" x14ac:dyDescent="0.2">
      <c r="A100" s="23" t="s">
        <v>106</v>
      </c>
      <c r="B100" s="14" t="s">
        <v>26</v>
      </c>
      <c r="C100" s="14" t="s">
        <v>67</v>
      </c>
      <c r="D100" s="14" t="s">
        <v>37</v>
      </c>
      <c r="E100" s="14" t="s">
        <v>97</v>
      </c>
      <c r="F100" s="14"/>
      <c r="G100" s="18">
        <f>G102</f>
        <v>2480</v>
      </c>
      <c r="H100" s="18" t="s">
        <v>57</v>
      </c>
      <c r="I100" s="18">
        <f>I102</f>
        <v>0</v>
      </c>
      <c r="J100" s="18" t="s">
        <v>57</v>
      </c>
    </row>
    <row r="101" spans="1:10" s="22" customFormat="1" ht="22.5" x14ac:dyDescent="0.2">
      <c r="A101" s="23" t="s">
        <v>107</v>
      </c>
      <c r="B101" s="14" t="s">
        <v>26</v>
      </c>
      <c r="C101" s="14" t="s">
        <v>67</v>
      </c>
      <c r="D101" s="14" t="s">
        <v>37</v>
      </c>
      <c r="E101" s="14" t="s">
        <v>99</v>
      </c>
      <c r="F101" s="14"/>
      <c r="G101" s="18">
        <f>G103</f>
        <v>2480</v>
      </c>
      <c r="H101" s="18" t="s">
        <v>57</v>
      </c>
      <c r="I101" s="18">
        <f>I103</f>
        <v>0</v>
      </c>
      <c r="J101" s="18" t="s">
        <v>57</v>
      </c>
    </row>
    <row r="102" spans="1:10" s="11" customFormat="1" ht="22.5" x14ac:dyDescent="0.2">
      <c r="A102" s="23" t="s">
        <v>6</v>
      </c>
      <c r="B102" s="14" t="s">
        <v>26</v>
      </c>
      <c r="C102" s="14" t="s">
        <v>67</v>
      </c>
      <c r="D102" s="14" t="s">
        <v>37</v>
      </c>
      <c r="E102" s="14" t="s">
        <v>99</v>
      </c>
      <c r="F102" s="14" t="s">
        <v>49</v>
      </c>
      <c r="G102" s="18">
        <f>G103</f>
        <v>2480</v>
      </c>
      <c r="H102" s="18" t="s">
        <v>57</v>
      </c>
      <c r="I102" s="18">
        <f>I103</f>
        <v>0</v>
      </c>
      <c r="J102" s="18" t="s">
        <v>57</v>
      </c>
    </row>
    <row r="103" spans="1:10" s="11" customFormat="1" ht="22.5" x14ac:dyDescent="0.2">
      <c r="A103" s="16" t="s">
        <v>15</v>
      </c>
      <c r="B103" s="14" t="s">
        <v>26</v>
      </c>
      <c r="C103" s="14" t="s">
        <v>67</v>
      </c>
      <c r="D103" s="14" t="s">
        <v>37</v>
      </c>
      <c r="E103" s="14" t="s">
        <v>99</v>
      </c>
      <c r="F103" s="14" t="s">
        <v>50</v>
      </c>
      <c r="G103" s="18">
        <v>2480</v>
      </c>
      <c r="H103" s="18" t="s">
        <v>57</v>
      </c>
      <c r="I103" s="18">
        <v>0</v>
      </c>
      <c r="J103" s="18" t="s">
        <v>57</v>
      </c>
    </row>
    <row r="104" spans="1:10" s="22" customFormat="1" ht="11.25" x14ac:dyDescent="0.2">
      <c r="A104" s="23" t="s">
        <v>4</v>
      </c>
      <c r="B104" s="14" t="s">
        <v>26</v>
      </c>
      <c r="C104" s="14" t="s">
        <v>67</v>
      </c>
      <c r="D104" s="14" t="s">
        <v>37</v>
      </c>
      <c r="E104" s="14" t="s">
        <v>44</v>
      </c>
      <c r="F104" s="14"/>
      <c r="G104" s="18">
        <f>G105</f>
        <v>0</v>
      </c>
      <c r="H104" s="18">
        <f t="shared" ref="H104:J105" si="22">H105</f>
        <v>0</v>
      </c>
      <c r="I104" s="18">
        <f t="shared" si="22"/>
        <v>2480</v>
      </c>
      <c r="J104" s="18">
        <f t="shared" si="22"/>
        <v>0</v>
      </c>
    </row>
    <row r="105" spans="1:10" s="22" customFormat="1" ht="22.5" x14ac:dyDescent="0.2">
      <c r="A105" s="23" t="s">
        <v>6</v>
      </c>
      <c r="B105" s="14" t="s">
        <v>26</v>
      </c>
      <c r="C105" s="14" t="s">
        <v>67</v>
      </c>
      <c r="D105" s="14" t="s">
        <v>37</v>
      </c>
      <c r="E105" s="14" t="s">
        <v>44</v>
      </c>
      <c r="F105" s="14" t="s">
        <v>49</v>
      </c>
      <c r="G105" s="18">
        <f>G106</f>
        <v>0</v>
      </c>
      <c r="H105" s="18">
        <f t="shared" si="22"/>
        <v>0</v>
      </c>
      <c r="I105" s="18">
        <f t="shared" si="22"/>
        <v>2480</v>
      </c>
      <c r="J105" s="18">
        <f t="shared" si="22"/>
        <v>0</v>
      </c>
    </row>
    <row r="106" spans="1:10" s="22" customFormat="1" ht="22.5" x14ac:dyDescent="0.2">
      <c r="A106" s="23" t="s">
        <v>7</v>
      </c>
      <c r="B106" s="14" t="s">
        <v>26</v>
      </c>
      <c r="C106" s="14" t="s">
        <v>67</v>
      </c>
      <c r="D106" s="14" t="s">
        <v>37</v>
      </c>
      <c r="E106" s="14" t="s">
        <v>44</v>
      </c>
      <c r="F106" s="14" t="s">
        <v>50</v>
      </c>
      <c r="G106" s="18">
        <v>0</v>
      </c>
      <c r="H106" s="18">
        <v>0</v>
      </c>
      <c r="I106" s="18">
        <v>2480</v>
      </c>
      <c r="J106" s="18">
        <v>0</v>
      </c>
    </row>
    <row r="107" spans="1:10" s="22" customFormat="1" ht="11.25" x14ac:dyDescent="0.2">
      <c r="A107" s="23" t="s">
        <v>62</v>
      </c>
      <c r="B107" s="14" t="s">
        <v>26</v>
      </c>
      <c r="C107" s="14">
        <v>10</v>
      </c>
      <c r="D107" s="14"/>
      <c r="E107" s="14"/>
      <c r="F107" s="14"/>
      <c r="G107" s="25">
        <f>G108</f>
        <v>905.6</v>
      </c>
      <c r="H107" s="25" t="s">
        <v>57</v>
      </c>
      <c r="I107" s="25">
        <f>I108</f>
        <v>905.6</v>
      </c>
      <c r="J107" s="18">
        <v>0</v>
      </c>
    </row>
    <row r="108" spans="1:10" s="22" customFormat="1" ht="11.25" x14ac:dyDescent="0.2">
      <c r="A108" s="23" t="s">
        <v>84</v>
      </c>
      <c r="B108" s="14" t="s">
        <v>26</v>
      </c>
      <c r="C108" s="14">
        <v>10</v>
      </c>
      <c r="D108" s="14" t="s">
        <v>31</v>
      </c>
      <c r="E108" s="14"/>
      <c r="F108" s="14"/>
      <c r="G108" s="25">
        <f>G109</f>
        <v>905.6</v>
      </c>
      <c r="H108" s="25" t="s">
        <v>57</v>
      </c>
      <c r="I108" s="25">
        <f>I109</f>
        <v>905.6</v>
      </c>
      <c r="J108" s="18">
        <v>0</v>
      </c>
    </row>
    <row r="109" spans="1:10" s="22" customFormat="1" ht="11.25" x14ac:dyDescent="0.2">
      <c r="A109" s="24" t="s">
        <v>4</v>
      </c>
      <c r="B109" s="14" t="s">
        <v>26</v>
      </c>
      <c r="C109" s="14">
        <v>10</v>
      </c>
      <c r="D109" s="14" t="s">
        <v>31</v>
      </c>
      <c r="E109" s="14" t="s">
        <v>44</v>
      </c>
      <c r="F109" s="14"/>
      <c r="G109" s="25">
        <f>G110</f>
        <v>905.6</v>
      </c>
      <c r="H109" s="25" t="s">
        <v>57</v>
      </c>
      <c r="I109" s="25">
        <f>I110</f>
        <v>905.6</v>
      </c>
      <c r="J109" s="18">
        <v>0</v>
      </c>
    </row>
    <row r="110" spans="1:10" s="22" customFormat="1" ht="11.25" x14ac:dyDescent="0.2">
      <c r="A110" s="23" t="s">
        <v>85</v>
      </c>
      <c r="B110" s="14" t="s">
        <v>26</v>
      </c>
      <c r="C110" s="14">
        <v>10</v>
      </c>
      <c r="D110" s="14" t="s">
        <v>31</v>
      </c>
      <c r="E110" s="14" t="s">
        <v>44</v>
      </c>
      <c r="F110" s="14">
        <v>300</v>
      </c>
      <c r="G110" s="25">
        <f>G111</f>
        <v>905.6</v>
      </c>
      <c r="H110" s="25" t="s">
        <v>57</v>
      </c>
      <c r="I110" s="25">
        <f>I111</f>
        <v>905.6</v>
      </c>
      <c r="J110" s="18">
        <v>0</v>
      </c>
    </row>
    <row r="111" spans="1:10" s="22" customFormat="1" ht="22.5" x14ac:dyDescent="0.2">
      <c r="A111" s="23" t="s">
        <v>86</v>
      </c>
      <c r="B111" s="14" t="s">
        <v>26</v>
      </c>
      <c r="C111" s="14">
        <v>10</v>
      </c>
      <c r="D111" s="14" t="s">
        <v>31</v>
      </c>
      <c r="E111" s="14" t="s">
        <v>44</v>
      </c>
      <c r="F111" s="14">
        <v>320</v>
      </c>
      <c r="G111" s="25">
        <v>905.6</v>
      </c>
      <c r="H111" s="25">
        <v>0</v>
      </c>
      <c r="I111" s="25">
        <v>905.6</v>
      </c>
      <c r="J111" s="18">
        <v>0</v>
      </c>
    </row>
    <row r="112" spans="1:10" s="11" customFormat="1" ht="11.25" x14ac:dyDescent="0.2">
      <c r="A112" s="9" t="s">
        <v>63</v>
      </c>
      <c r="B112" s="14" t="s">
        <v>27</v>
      </c>
      <c r="C112" s="14" t="s">
        <v>68</v>
      </c>
      <c r="D112" s="14"/>
      <c r="E112" s="14"/>
      <c r="F112" s="14"/>
      <c r="G112" s="18">
        <f>G113</f>
        <v>3120</v>
      </c>
      <c r="H112" s="18" t="s">
        <v>57</v>
      </c>
      <c r="I112" s="18">
        <f>I113</f>
        <v>3120</v>
      </c>
      <c r="J112" s="18" t="s">
        <v>57</v>
      </c>
    </row>
    <row r="113" spans="1:10" s="11" customFormat="1" ht="11.25" x14ac:dyDescent="0.2">
      <c r="A113" s="9" t="s">
        <v>64</v>
      </c>
      <c r="B113" s="14" t="s">
        <v>27</v>
      </c>
      <c r="C113" s="14" t="s">
        <v>68</v>
      </c>
      <c r="D113" s="14" t="s">
        <v>31</v>
      </c>
      <c r="E113" s="14"/>
      <c r="F113" s="14"/>
      <c r="G113" s="18">
        <f>G114</f>
        <v>3120</v>
      </c>
      <c r="H113" s="18" t="str">
        <f t="shared" ref="H113:J113" si="23">H114</f>
        <v>0,0</v>
      </c>
      <c r="I113" s="18">
        <f>I114+I120</f>
        <v>3120</v>
      </c>
      <c r="J113" s="18" t="str">
        <f t="shared" si="23"/>
        <v>0,0</v>
      </c>
    </row>
    <row r="114" spans="1:10" s="11" customFormat="1" ht="33.75" x14ac:dyDescent="0.2">
      <c r="A114" s="23" t="s">
        <v>104</v>
      </c>
      <c r="B114" s="14" t="s">
        <v>26</v>
      </c>
      <c r="C114" s="14" t="s">
        <v>68</v>
      </c>
      <c r="D114" s="14" t="s">
        <v>31</v>
      </c>
      <c r="E114" s="14" t="s">
        <v>97</v>
      </c>
      <c r="F114" s="14"/>
      <c r="G114" s="18">
        <f>G115</f>
        <v>3120</v>
      </c>
      <c r="H114" s="18" t="s">
        <v>57</v>
      </c>
      <c r="I114" s="18">
        <f>I115</f>
        <v>0</v>
      </c>
      <c r="J114" s="18" t="s">
        <v>57</v>
      </c>
    </row>
    <row r="115" spans="1:10" s="22" customFormat="1" ht="33.75" x14ac:dyDescent="0.2">
      <c r="A115" s="23" t="s">
        <v>108</v>
      </c>
      <c r="B115" s="14" t="s">
        <v>26</v>
      </c>
      <c r="C115" s="14" t="s">
        <v>68</v>
      </c>
      <c r="D115" s="14" t="s">
        <v>31</v>
      </c>
      <c r="E115" s="14" t="s">
        <v>100</v>
      </c>
      <c r="F115" s="14"/>
      <c r="G115" s="18">
        <f>G116+G118</f>
        <v>3120</v>
      </c>
      <c r="H115" s="18" t="s">
        <v>57</v>
      </c>
      <c r="I115" s="18">
        <f>I116+I118</f>
        <v>0</v>
      </c>
      <c r="J115" s="18" t="s">
        <v>57</v>
      </c>
    </row>
    <row r="116" spans="1:10" s="11" customFormat="1" ht="22.5" x14ac:dyDescent="0.2">
      <c r="A116" s="23" t="s">
        <v>6</v>
      </c>
      <c r="B116" s="14" t="s">
        <v>26</v>
      </c>
      <c r="C116" s="14" t="s">
        <v>68</v>
      </c>
      <c r="D116" s="14" t="s">
        <v>31</v>
      </c>
      <c r="E116" s="14" t="s">
        <v>100</v>
      </c>
      <c r="F116" s="14" t="s">
        <v>49</v>
      </c>
      <c r="G116" s="18">
        <f>G117</f>
        <v>2220</v>
      </c>
      <c r="H116" s="18" t="s">
        <v>57</v>
      </c>
      <c r="I116" s="18">
        <f>I117</f>
        <v>0</v>
      </c>
      <c r="J116" s="18" t="s">
        <v>57</v>
      </c>
    </row>
    <row r="117" spans="1:10" s="11" customFormat="1" ht="22.5" x14ac:dyDescent="0.2">
      <c r="A117" s="16" t="s">
        <v>15</v>
      </c>
      <c r="B117" s="14" t="s">
        <v>26</v>
      </c>
      <c r="C117" s="14" t="s">
        <v>68</v>
      </c>
      <c r="D117" s="14" t="s">
        <v>31</v>
      </c>
      <c r="E117" s="14" t="s">
        <v>100</v>
      </c>
      <c r="F117" s="14" t="s">
        <v>50</v>
      </c>
      <c r="G117" s="18">
        <v>2220</v>
      </c>
      <c r="H117" s="18" t="s">
        <v>57</v>
      </c>
      <c r="I117" s="18">
        <v>0</v>
      </c>
      <c r="J117" s="18" t="s">
        <v>57</v>
      </c>
    </row>
    <row r="118" spans="1:10" s="22" customFormat="1" ht="12.75" customHeight="1" x14ac:dyDescent="0.2">
      <c r="A118" s="9" t="s">
        <v>21</v>
      </c>
      <c r="B118" s="14" t="s">
        <v>26</v>
      </c>
      <c r="C118" s="14" t="s">
        <v>68</v>
      </c>
      <c r="D118" s="14" t="s">
        <v>31</v>
      </c>
      <c r="E118" s="14" t="s">
        <v>100</v>
      </c>
      <c r="F118" s="14" t="s">
        <v>53</v>
      </c>
      <c r="G118" s="18">
        <f>G119</f>
        <v>900</v>
      </c>
      <c r="H118" s="18">
        <f t="shared" ref="H118:J118" si="24">H119</f>
        <v>0</v>
      </c>
      <c r="I118" s="18">
        <f t="shared" si="24"/>
        <v>0</v>
      </c>
      <c r="J118" s="18">
        <f t="shared" si="24"/>
        <v>0</v>
      </c>
    </row>
    <row r="119" spans="1:10" s="22" customFormat="1" ht="46.5" customHeight="1" x14ac:dyDescent="0.2">
      <c r="A119" s="23" t="s">
        <v>65</v>
      </c>
      <c r="B119" s="14" t="s">
        <v>26</v>
      </c>
      <c r="C119" s="14" t="s">
        <v>68</v>
      </c>
      <c r="D119" s="14" t="s">
        <v>31</v>
      </c>
      <c r="E119" s="14" t="s">
        <v>100</v>
      </c>
      <c r="F119" s="14" t="s">
        <v>69</v>
      </c>
      <c r="G119" s="18">
        <v>900</v>
      </c>
      <c r="H119" s="18">
        <v>0</v>
      </c>
      <c r="I119" s="18">
        <v>0</v>
      </c>
      <c r="J119" s="18">
        <v>0</v>
      </c>
    </row>
    <row r="120" spans="1:10" s="22" customFormat="1" ht="13.5" customHeight="1" x14ac:dyDescent="0.2">
      <c r="A120" s="23" t="s">
        <v>4</v>
      </c>
      <c r="B120" s="14" t="s">
        <v>26</v>
      </c>
      <c r="C120" s="14" t="s">
        <v>68</v>
      </c>
      <c r="D120" s="14" t="s">
        <v>31</v>
      </c>
      <c r="E120" s="14" t="s">
        <v>44</v>
      </c>
      <c r="F120" s="14"/>
      <c r="G120" s="18">
        <f>G121+G123</f>
        <v>0</v>
      </c>
      <c r="H120" s="18">
        <f t="shared" ref="H120:J120" si="25">H121+H123</f>
        <v>0</v>
      </c>
      <c r="I120" s="18">
        <f t="shared" si="25"/>
        <v>3120</v>
      </c>
      <c r="J120" s="18">
        <f t="shared" si="25"/>
        <v>0</v>
      </c>
    </row>
    <row r="121" spans="1:10" s="22" customFormat="1" ht="24" customHeight="1" x14ac:dyDescent="0.2">
      <c r="A121" s="23" t="s">
        <v>6</v>
      </c>
      <c r="B121" s="14" t="s">
        <v>26</v>
      </c>
      <c r="C121" s="14" t="s">
        <v>68</v>
      </c>
      <c r="D121" s="14" t="s">
        <v>31</v>
      </c>
      <c r="E121" s="14" t="s">
        <v>44</v>
      </c>
      <c r="F121" s="14" t="s">
        <v>49</v>
      </c>
      <c r="G121" s="18">
        <f>G122</f>
        <v>0</v>
      </c>
      <c r="H121" s="18">
        <f t="shared" ref="H121:J121" si="26">H122</f>
        <v>0</v>
      </c>
      <c r="I121" s="18">
        <f t="shared" si="26"/>
        <v>2220</v>
      </c>
      <c r="J121" s="18">
        <f t="shared" si="26"/>
        <v>0</v>
      </c>
    </row>
    <row r="122" spans="1:10" s="22" customFormat="1" ht="23.25" customHeight="1" x14ac:dyDescent="0.2">
      <c r="A122" s="23" t="s">
        <v>7</v>
      </c>
      <c r="B122" s="14" t="s">
        <v>26</v>
      </c>
      <c r="C122" s="14" t="s">
        <v>68</v>
      </c>
      <c r="D122" s="14" t="s">
        <v>31</v>
      </c>
      <c r="E122" s="14" t="s">
        <v>44</v>
      </c>
      <c r="F122" s="14" t="s">
        <v>50</v>
      </c>
      <c r="G122" s="18">
        <v>0</v>
      </c>
      <c r="H122" s="18">
        <v>0</v>
      </c>
      <c r="I122" s="18">
        <v>2220</v>
      </c>
      <c r="J122" s="18">
        <v>0</v>
      </c>
    </row>
    <row r="123" spans="1:10" s="22" customFormat="1" ht="12.75" customHeight="1" x14ac:dyDescent="0.2">
      <c r="A123" s="9" t="s">
        <v>21</v>
      </c>
      <c r="B123" s="14" t="s">
        <v>26</v>
      </c>
      <c r="C123" s="14" t="s">
        <v>68</v>
      </c>
      <c r="D123" s="14" t="s">
        <v>31</v>
      </c>
      <c r="E123" s="14" t="s">
        <v>44</v>
      </c>
      <c r="F123" s="14" t="s">
        <v>53</v>
      </c>
      <c r="G123" s="18">
        <f>G124</f>
        <v>0</v>
      </c>
      <c r="H123" s="18">
        <f t="shared" ref="H123:J123" si="27">H124</f>
        <v>0</v>
      </c>
      <c r="I123" s="18">
        <f t="shared" si="27"/>
        <v>900</v>
      </c>
      <c r="J123" s="18">
        <f t="shared" si="27"/>
        <v>0</v>
      </c>
    </row>
    <row r="124" spans="1:10" s="22" customFormat="1" ht="46.5" customHeight="1" x14ac:dyDescent="0.2">
      <c r="A124" s="23" t="s">
        <v>65</v>
      </c>
      <c r="B124" s="14" t="s">
        <v>26</v>
      </c>
      <c r="C124" s="14" t="s">
        <v>68</v>
      </c>
      <c r="D124" s="14" t="s">
        <v>31</v>
      </c>
      <c r="E124" s="14" t="s">
        <v>44</v>
      </c>
      <c r="F124" s="14" t="s">
        <v>69</v>
      </c>
      <c r="G124" s="18">
        <v>0</v>
      </c>
      <c r="H124" s="18">
        <v>0</v>
      </c>
      <c r="I124" s="18">
        <v>900</v>
      </c>
      <c r="J124" s="18">
        <v>0</v>
      </c>
    </row>
    <row r="125" spans="1:10" s="11" customFormat="1" ht="11.25" x14ac:dyDescent="0.2">
      <c r="A125" s="17" t="s">
        <v>73</v>
      </c>
      <c r="B125" s="17"/>
      <c r="C125" s="17"/>
      <c r="D125" s="17"/>
      <c r="E125" s="17"/>
      <c r="F125" s="17"/>
      <c r="G125" s="19">
        <f>G112+G107+G98+G85+G72+G64+G51+G46+G15</f>
        <v>309870.8</v>
      </c>
      <c r="H125" s="19">
        <f>H112+H107+H98+H85+H72+H64+H51+H46+H15</f>
        <v>2480</v>
      </c>
      <c r="I125" s="19">
        <f>I112+I107+I98+I85+I72+I64+I51+I46+I15</f>
        <v>302915.20000000001</v>
      </c>
      <c r="J125" s="19">
        <f>J112+J107+J98+J85+J72+J64+J51+J46+J15</f>
        <v>2480</v>
      </c>
    </row>
    <row r="126" spans="1:10" x14ac:dyDescent="0.2">
      <c r="A126" s="15" t="s">
        <v>79</v>
      </c>
      <c r="B126" s="20"/>
      <c r="C126" s="20"/>
      <c r="D126" s="20"/>
      <c r="E126" s="20"/>
      <c r="F126" s="20"/>
      <c r="G126" s="18">
        <f>7855+91</f>
        <v>7946</v>
      </c>
      <c r="H126" s="18" t="s">
        <v>57</v>
      </c>
      <c r="I126" s="18">
        <f>15762+181</f>
        <v>15943</v>
      </c>
      <c r="J126" s="18" t="s">
        <v>57</v>
      </c>
    </row>
    <row r="127" spans="1:10" x14ac:dyDescent="0.2">
      <c r="A127" s="17" t="s">
        <v>78</v>
      </c>
      <c r="B127" s="20"/>
      <c r="C127" s="20"/>
      <c r="D127" s="20"/>
      <c r="E127" s="20"/>
      <c r="F127" s="20"/>
      <c r="G127" s="19">
        <f>G125+G126</f>
        <v>317816.8</v>
      </c>
      <c r="H127" s="19">
        <f>H125</f>
        <v>2480</v>
      </c>
      <c r="I127" s="19">
        <f>I125+I126</f>
        <v>318858.2</v>
      </c>
      <c r="J127" s="19">
        <f>J125</f>
        <v>2480</v>
      </c>
    </row>
  </sheetData>
  <mergeCells count="9">
    <mergeCell ref="E1:G1"/>
    <mergeCell ref="E3:J3"/>
    <mergeCell ref="E4:J4"/>
    <mergeCell ref="E5:J5"/>
    <mergeCell ref="C11:F11"/>
    <mergeCell ref="G11:J11"/>
    <mergeCell ref="A8:J8"/>
    <mergeCell ref="A9:J9"/>
    <mergeCell ref="B7:E7"/>
  </mergeCells>
  <pageMargins left="0.74803149606299213" right="0.35433070866141736" top="0.98425196850393704" bottom="0.98425196850393704" header="0.51181102362204722" footer="0.51181102362204722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Соловьева Оксана Евгеньевна</cp:lastModifiedBy>
  <cp:lastPrinted>2024-10-10T10:40:36Z</cp:lastPrinted>
  <dcterms:created xsi:type="dcterms:W3CDTF">2016-01-13T12:15:11Z</dcterms:created>
  <dcterms:modified xsi:type="dcterms:W3CDTF">2025-01-31T05:04:04Z</dcterms:modified>
</cp:coreProperties>
</file>