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DSD\СОВЕТ ДЕПУТАТОВ ВТОРОЙ СОЗЫВ\ЗАСЕДАНИЯ СОВЕТА\43. Заседание 11.02.2025\1. Изменения в бюджет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F46" i="1" l="1"/>
  <c r="F95" i="1"/>
  <c r="F92" i="1"/>
  <c r="F90" i="1"/>
  <c r="F87" i="1"/>
  <c r="F84" i="1"/>
  <c r="F47" i="1"/>
  <c r="F44" i="1"/>
  <c r="F27" i="1"/>
  <c r="F25" i="1"/>
  <c r="G59" i="1" l="1"/>
  <c r="G58" i="1" s="1"/>
  <c r="G57" i="1" s="1"/>
  <c r="F59" i="1"/>
  <c r="F58" i="1" s="1"/>
  <c r="F57" i="1" s="1"/>
  <c r="G86" i="1" l="1"/>
  <c r="G85" i="1"/>
  <c r="F86" i="1"/>
  <c r="F85" i="1" s="1"/>
  <c r="G39" i="1"/>
  <c r="G38" i="1" s="1"/>
  <c r="G37" i="1" s="1"/>
  <c r="F39" i="1"/>
  <c r="F38" i="1" s="1"/>
  <c r="F37" i="1" s="1"/>
  <c r="F105" i="1" l="1"/>
  <c r="G100" i="1"/>
  <c r="G99" i="1" s="1"/>
  <c r="G98" i="1" s="1"/>
  <c r="F100" i="1"/>
  <c r="F99" i="1" s="1"/>
  <c r="F98" i="1" s="1"/>
  <c r="G20" i="1" l="1"/>
  <c r="G19" i="1" s="1"/>
  <c r="G18" i="1" s="1"/>
  <c r="F20" i="1"/>
  <c r="F19" i="1" s="1"/>
  <c r="F18" i="1" s="1"/>
  <c r="F63" i="1" l="1"/>
  <c r="G124" i="1" l="1"/>
  <c r="F124" i="1"/>
  <c r="F123" i="1" l="1"/>
  <c r="F122" i="1" s="1"/>
  <c r="F126" i="1" l="1"/>
  <c r="F93" i="1" l="1"/>
  <c r="G91" i="1" l="1"/>
  <c r="F91" i="1"/>
  <c r="F88" i="1" s="1"/>
  <c r="F30" i="1" l="1"/>
  <c r="F77" i="1" l="1"/>
  <c r="G28" i="1" l="1"/>
  <c r="F28" i="1"/>
  <c r="G77" i="1" l="1"/>
  <c r="G45" i="1"/>
  <c r="G42" i="1" s="1"/>
  <c r="G41" i="1" s="1"/>
  <c r="G93" i="1" l="1"/>
  <c r="G72" i="1"/>
  <c r="G71" i="1" s="1"/>
  <c r="G70" i="1" s="1"/>
  <c r="G69" i="1" s="1"/>
  <c r="F72" i="1" l="1"/>
  <c r="F71" i="1" s="1"/>
  <c r="F68" i="1"/>
  <c r="G83" i="1" l="1"/>
  <c r="G82" i="1" s="1"/>
  <c r="F83" i="1"/>
  <c r="F82" i="1" s="1"/>
  <c r="F81" i="1" s="1"/>
  <c r="G132" i="1" l="1"/>
  <c r="G131" i="1" s="1"/>
  <c r="F132" i="1"/>
  <c r="F131" i="1" s="1"/>
  <c r="G113" i="1"/>
  <c r="F113" i="1"/>
  <c r="F110" i="1" s="1"/>
  <c r="F109" i="1" s="1"/>
  <c r="F108" i="1" s="1"/>
  <c r="G89" i="1"/>
  <c r="G88" i="1"/>
  <c r="G81" i="1" s="1"/>
  <c r="F80" i="1" l="1"/>
  <c r="G80" i="1" l="1"/>
  <c r="F104" i="1"/>
  <c r="F118" i="1" l="1"/>
  <c r="F117" i="1" s="1"/>
  <c r="F116" i="1" s="1"/>
  <c r="F115" i="1" s="1"/>
  <c r="F75" i="1"/>
  <c r="F74" i="1" s="1"/>
  <c r="F45" i="1"/>
  <c r="F70" i="1" l="1"/>
  <c r="F69" i="1" s="1"/>
  <c r="F26" i="1"/>
  <c r="F111" i="1" l="1"/>
  <c r="G67" i="1" l="1"/>
  <c r="G66" i="1" s="1"/>
  <c r="G65" i="1" s="1"/>
  <c r="G56" i="1" s="1"/>
  <c r="F67" i="1"/>
  <c r="F43" i="1"/>
  <c r="F42" i="1" s="1"/>
  <c r="F41" i="1" s="1"/>
  <c r="F66" i="1" l="1"/>
  <c r="F54" i="1" l="1"/>
  <c r="F89" i="1"/>
  <c r="G24" i="1" l="1"/>
  <c r="G23" i="1" s="1"/>
  <c r="G22" i="1" s="1"/>
  <c r="G17" i="1" l="1"/>
  <c r="G134" i="1" s="1"/>
  <c r="F35" i="1"/>
  <c r="F34" i="1" s="1"/>
  <c r="F33" i="1" l="1"/>
  <c r="F24" i="1" l="1"/>
  <c r="F23" i="1" s="1"/>
  <c r="F22" i="1" l="1"/>
  <c r="F17" i="1" s="1"/>
  <c r="F129" i="1"/>
  <c r="F103" i="1"/>
  <c r="F102" i="1" s="1"/>
  <c r="F97" i="1" s="1"/>
  <c r="F65" i="1"/>
  <c r="F62" i="1"/>
  <c r="F61" i="1" s="1"/>
  <c r="F53" i="1"/>
  <c r="F52" i="1" s="1"/>
  <c r="F51" i="1" s="1"/>
  <c r="F56" i="1" l="1"/>
  <c r="F121" i="1"/>
  <c r="F120" i="1" s="1"/>
  <c r="F107" i="1"/>
  <c r="F134" i="1" l="1"/>
</calcChain>
</file>

<file path=xl/sharedStrings.xml><?xml version="1.0" encoding="utf-8"?>
<sst xmlns="http://schemas.openxmlformats.org/spreadsheetml/2006/main" count="526" uniqueCount="110">
  <si>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</si>
  <si>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</si>
  <si>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</si>
  <si>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</si>
  <si>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</si>
  <si>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</si>
  <si>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</si>
  <si>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</si>
  <si>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</si>
  <si>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</si>
  <si>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</si>
  <si>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</si>
  <si>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</si>
  <si>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</si>
  <si>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</si>
  <si>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</si>
  <si>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</si>
  <si>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</si>
  <si>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</si>
  <si>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</si>
  <si>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</si>
  <si>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</si>
  <si>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</si>
  <si>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</si>
  <si>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</si>
  <si>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</si>
  <si>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</si>
  <si>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</si>
  <si>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</si>
  <si>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</si>
  <si>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</si>
  <si>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</si>
  <si>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</si>
  <si>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</si>
  <si>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</si>
  <si>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</si>
  <si>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</si>
  <si>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</si>
  <si>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</si>
  <si>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</si>
  <si>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</si>
  <si>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</si>
  <si>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</si>
  <si>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</si>
  <si>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</si>
  <si>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</si>
  <si>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</si>
  <si>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</si>
  <si>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</si>
  <si>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</si>
  <si>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</si>
  <si>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</si>
  <si>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</si>
  <si>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</si>
  <si>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</si>
  <si>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</si>
  <si>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</si>
  <si>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</si>
  <si>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</si>
  <si>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</si>
  <si>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</si>
  <si>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</si>
  <si>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</si>
  <si>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</si>
  <si>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</si>
  <si>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</si>
  <si>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</si>
  <si>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</si>
  <si>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</si>
  <si>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</si>
  <si>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</si>
  <si>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</si>
  <si>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</si>
  <si>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</si>
  <si>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</si>
  <si>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</si>
  <si>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целевым статьям (муниципальным программам и непрограммным направлениям деятельности) </t>
  </si>
  <si>
    <t xml:space="preserve">и группам (группам и подгруппам) видов расходов классификации расходов бюджета  </t>
  </si>
  <si>
    <t>Кировского внутригородского района городского округа Самара Самарской области</t>
  </si>
  <si>
    <t>А110000000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</si>
  <si>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</si>
  <si>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</si>
  <si>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</si>
  <si>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</si>
  <si>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</si>
  <si>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</si>
  <si>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</si>
  <si>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</si>
  <si>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</si>
  <si>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</si>
  <si>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</si>
  <si>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</si>
  <si>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Гражданская оборона</t>
  </si>
  <si>
    <t>А800000000</t>
  </si>
  <si>
    <t>А820000000</t>
  </si>
  <si>
    <t>А810000000</t>
  </si>
  <si>
    <t>А830000000</t>
  </si>
  <si>
    <t>Приложение 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</si>
  <si>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</si>
  <si>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</si>
  <si>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</si>
  <si>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"Развитие культуры Кировского внутригородского района городского округа Самара" </t>
  </si>
  <si>
    <t>Подпрограмма "Молодежь Кировского района"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</si>
  <si>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</si>
  <si>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Распределение бюджетных ассигнований на 2025 год по разделам, подразделам,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</si>
  <si>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</si>
  <si>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</si>
  <si>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</si>
  <si>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 xml:space="preserve">                       Приложение 7</t>
  </si>
  <si>
    <t>от _______________ 2025 г.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</si>
</sst>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 indent="3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inden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top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left" vertical="top" indent="3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7"/>
    </xf>
    <xf numFmtId="0" fontId="4" fillId="0" borderId="5" xfId="0" applyNumberFormat="1" applyFont="1" applyFill="1" applyBorder="1" applyAlignment="1" applyProtection="1">
      <alignment horizontal="left" vertical="top" indent="7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tabSelected="1" view="pageLayout" topLeftCell="A26" zoomScale="150" zoomScaleNormal="200" zoomScaleSheetLayoutView="100" zoomScalePageLayoutView="150" workbookViewId="0">
      <selection activeCell="C45" sqref="C45:C52"/>
    </sheetView>
  </sheetViews>
  <sheetFormatPr defaultRowHeight="12.75" x14ac:dyDescent="0.2"/>
  <cols>
    <col min="1" max="1" width="5.85546875" style="29" customWidth="1"/>
    <col min="2" max="2" width="7.28515625" style="29" customWidth="1"/>
    <col min="3" max="3" width="8.42578125" style="29" customWidth="1"/>
    <col min="4" max="4" width="6.7109375" style="29" customWidth="1"/>
    <col min="5" max="5" width="36.28515625" style="29" customWidth="1"/>
    <col min="6" max="6" width="15.28515625" style="32" customWidth="1"/>
    <col min="7" max="7" width="13.85546875" style="29" customWidth="1"/>
  </cols>
  <sheetData>
    <row r="1" spans="1:8" x14ac:dyDescent="0.2">
      <c r="F1" s="27" t="s">
        <v>97</v>
      </c>
      <c r="H1" s="29"/>
    </row>
    <row r="2" spans="1:8" x14ac:dyDescent="0.2">
      <c r="A2" s="35"/>
      <c r="B2" s="35"/>
      <c r="C2" s="35"/>
      <c r="D2" s="35"/>
      <c r="E2" s="35"/>
      <c r="F2" s="40" t="s">
        <v>63</v>
      </c>
      <c r="G2" s="40"/>
      <c r="H2" s="29"/>
    </row>
    <row r="3" spans="1:8" x14ac:dyDescent="0.2">
      <c r="A3" s="35"/>
      <c r="B3" s="35"/>
      <c r="C3" s="35"/>
      <c r="D3" s="35"/>
      <c r="E3" s="35"/>
      <c r="F3" s="40" t="s">
        <v>64</v>
      </c>
      <c r="G3" s="40"/>
      <c r="H3" s="29"/>
    </row>
    <row r="4" spans="1:8" x14ac:dyDescent="0.2">
      <c r="A4" s="35"/>
      <c r="B4" s="35"/>
      <c r="C4" s="35"/>
      <c r="D4" s="35"/>
      <c r="E4" s="35"/>
      <c r="F4" s="40" t="s">
        <v>65</v>
      </c>
      <c r="G4" s="40"/>
      <c r="H4" s="29"/>
    </row>
    <row r="5" spans="1:8" x14ac:dyDescent="0.2">
      <c r="A5" s="35" t="s">
        <v>66</v>
      </c>
      <c r="B5" s="35"/>
      <c r="C5" s="35"/>
      <c r="D5" s="35"/>
      <c r="E5" s="35"/>
      <c r="F5" s="41" t="s">
        <v>109</v>
      </c>
      <c r="G5" s="41"/>
      <c r="H5" s="29"/>
    </row>
    <row r="7" spans="1:8" x14ac:dyDescent="0.2">
      <c r="A7" s="13"/>
      <c r="B7" s="13"/>
      <c r="C7" s="13"/>
      <c r="D7" s="13"/>
      <c r="E7" s="39" t="s">
        <v>108</v>
      </c>
      <c r="F7" s="31"/>
      <c r="G7" s="13"/>
    </row>
    <row r="8" spans="1:8" x14ac:dyDescent="0.2">
      <c r="A8" s="45" t="s">
        <v>104</v>
      </c>
      <c r="B8" s="45"/>
      <c r="C8" s="45"/>
      <c r="D8" s="45"/>
      <c r="E8" s="45"/>
      <c r="F8" s="45"/>
      <c r="G8" s="45"/>
    </row>
    <row r="9" spans="1:8" x14ac:dyDescent="0.2">
      <c r="A9" s="45" t="s">
        <v>76</v>
      </c>
      <c r="B9" s="45"/>
      <c r="C9" s="45"/>
      <c r="D9" s="45"/>
      <c r="E9" s="45"/>
      <c r="F9" s="45"/>
      <c r="G9" s="45"/>
    </row>
    <row r="10" spans="1:8" x14ac:dyDescent="0.2">
      <c r="A10" s="45" t="s">
        <v>77</v>
      </c>
      <c r="B10" s="45"/>
      <c r="C10" s="45"/>
      <c r="D10" s="45"/>
      <c r="E10" s="45"/>
      <c r="F10" s="45"/>
      <c r="G10" s="45"/>
    </row>
    <row r="11" spans="1:8" x14ac:dyDescent="0.2">
      <c r="A11" s="45" t="s">
        <v>78</v>
      </c>
      <c r="B11" s="45"/>
      <c r="C11" s="45"/>
      <c r="D11" s="45"/>
      <c r="E11" s="45"/>
      <c r="F11" s="45"/>
      <c r="G11" s="45"/>
    </row>
    <row r="13" spans="1:8" x14ac:dyDescent="0.2">
      <c r="G13" s="1" t="s">
        <v>0</v>
      </c>
    </row>
    <row r="14" spans="1:8" ht="18" customHeight="1" x14ac:dyDescent="0.2">
      <c r="A14" s="46" t="s">
        <v>1</v>
      </c>
      <c r="B14" s="47"/>
      <c r="C14" s="47"/>
      <c r="D14" s="48"/>
      <c r="E14" s="49" t="s">
        <v>23</v>
      </c>
      <c r="F14" s="51" t="s">
        <v>37</v>
      </c>
      <c r="G14" s="52"/>
    </row>
    <row r="15" spans="1:8" ht="35.25" customHeight="1" x14ac:dyDescent="0.2">
      <c r="A15" s="3" t="s">
        <v>2</v>
      </c>
      <c r="B15" s="3" t="s">
        <v>7</v>
      </c>
      <c r="C15" s="3" t="s">
        <v>12</v>
      </c>
      <c r="D15" s="3" t="s">
        <v>15</v>
      </c>
      <c r="E15" s="50"/>
      <c r="F15" s="33" t="s">
        <v>38</v>
      </c>
      <c r="G15" s="3" t="s">
        <v>40</v>
      </c>
    </row>
    <row r="16" spans="1:8" x14ac:dyDescent="0.2">
      <c r="A16" s="4" t="s">
        <v>3</v>
      </c>
      <c r="B16" s="5" t="s">
        <v>8</v>
      </c>
      <c r="C16" s="5" t="s">
        <v>13</v>
      </c>
      <c r="D16" s="5" t="s">
        <v>16</v>
      </c>
      <c r="E16" s="5" t="s">
        <v>24</v>
      </c>
      <c r="F16" s="34" t="s">
        <v>39</v>
      </c>
      <c r="G16" s="6" t="s">
        <v>41</v>
      </c>
    </row>
    <row r="17" spans="1:7" ht="14.25" customHeight="1" x14ac:dyDescent="0.2">
      <c r="A17" s="15" t="s">
        <v>4</v>
      </c>
      <c r="B17" s="16"/>
      <c r="C17" s="16"/>
      <c r="D17" s="16"/>
      <c r="E17" s="14" t="s">
        <v>25</v>
      </c>
      <c r="F17" s="22">
        <f>F22+F41+F33+F18+F37</f>
        <v>321287.5</v>
      </c>
      <c r="G17" s="22">
        <f>G22+G41+G33+G18</f>
        <v>2480</v>
      </c>
    </row>
    <row r="18" spans="1:7" s="29" customFormat="1" ht="29.25" x14ac:dyDescent="0.2">
      <c r="A18" s="9" t="s">
        <v>4</v>
      </c>
      <c r="B18" s="37" t="s">
        <v>5</v>
      </c>
      <c r="C18" s="7"/>
      <c r="D18" s="7"/>
      <c r="E18" s="11" t="s">
        <v>87</v>
      </c>
      <c r="F18" s="20">
        <f t="shared" ref="F18:G20" si="0">F19</f>
        <v>4527.3</v>
      </c>
      <c r="G18" s="20">
        <f t="shared" si="0"/>
        <v>0</v>
      </c>
    </row>
    <row r="19" spans="1:7" s="29" customFormat="1" x14ac:dyDescent="0.2">
      <c r="A19" s="4" t="s">
        <v>4</v>
      </c>
      <c r="B19" s="37" t="s">
        <v>5</v>
      </c>
      <c r="C19" s="5" t="s">
        <v>14</v>
      </c>
      <c r="D19" s="7"/>
      <c r="E19" s="8" t="s">
        <v>26</v>
      </c>
      <c r="F19" s="20">
        <f t="shared" si="0"/>
        <v>4527.3</v>
      </c>
      <c r="G19" s="20">
        <f t="shared" si="0"/>
        <v>0</v>
      </c>
    </row>
    <row r="20" spans="1:7" s="29" customFormat="1" ht="48.75" x14ac:dyDescent="0.2">
      <c r="A20" s="9" t="s">
        <v>4</v>
      </c>
      <c r="B20" s="37" t="s">
        <v>5</v>
      </c>
      <c r="C20" s="10" t="s">
        <v>14</v>
      </c>
      <c r="D20" s="10" t="s">
        <v>17</v>
      </c>
      <c r="E20" s="11" t="s">
        <v>27</v>
      </c>
      <c r="F20" s="20">
        <f t="shared" si="0"/>
        <v>4527.3</v>
      </c>
      <c r="G20" s="20">
        <f t="shared" si="0"/>
        <v>0</v>
      </c>
    </row>
    <row r="21" spans="1:7" s="29" customFormat="1" ht="19.5" x14ac:dyDescent="0.2">
      <c r="A21" s="4" t="s">
        <v>4</v>
      </c>
      <c r="B21" s="37" t="s">
        <v>5</v>
      </c>
      <c r="C21" s="5" t="s">
        <v>14</v>
      </c>
      <c r="D21" s="5" t="s">
        <v>18</v>
      </c>
      <c r="E21" s="2" t="s">
        <v>28</v>
      </c>
      <c r="F21" s="20">
        <v>4527.3</v>
      </c>
      <c r="G21" s="26">
        <v>0</v>
      </c>
    </row>
    <row r="22" spans="1:7" ht="30.75" customHeight="1" x14ac:dyDescent="0.2">
      <c r="A22" s="9" t="s">
        <v>4</v>
      </c>
      <c r="B22" s="10" t="s">
        <v>9</v>
      </c>
      <c r="C22" s="7"/>
      <c r="D22" s="7"/>
      <c r="E22" s="11" t="s">
        <v>98</v>
      </c>
      <c r="F22" s="21">
        <f>F23</f>
        <v>127507.40000000001</v>
      </c>
      <c r="G22" s="25">
        <f>G23</f>
        <v>2480</v>
      </c>
    </row>
    <row r="23" spans="1:7" x14ac:dyDescent="0.2">
      <c r="A23" s="4" t="s">
        <v>4</v>
      </c>
      <c r="B23" s="5" t="s">
        <v>9</v>
      </c>
      <c r="C23" s="5" t="s">
        <v>14</v>
      </c>
      <c r="D23" s="7"/>
      <c r="E23" s="8" t="s">
        <v>26</v>
      </c>
      <c r="F23" s="20">
        <f>F24+F26+F30+F28</f>
        <v>127507.40000000001</v>
      </c>
      <c r="G23" s="26">
        <f>G24</f>
        <v>2480</v>
      </c>
    </row>
    <row r="24" spans="1:7" ht="48.75" x14ac:dyDescent="0.2">
      <c r="A24" s="9" t="s">
        <v>4</v>
      </c>
      <c r="B24" s="10" t="s">
        <v>9</v>
      </c>
      <c r="C24" s="10" t="s">
        <v>14</v>
      </c>
      <c r="D24" s="10" t="s">
        <v>17</v>
      </c>
      <c r="E24" s="11" t="s">
        <v>27</v>
      </c>
      <c r="F24" s="21">
        <f>F25</f>
        <v>126883.6</v>
      </c>
      <c r="G24" s="25">
        <f>G25</f>
        <v>2480</v>
      </c>
    </row>
    <row r="25" spans="1:7" ht="19.5" x14ac:dyDescent="0.2">
      <c r="A25" s="4" t="s">
        <v>4</v>
      </c>
      <c r="B25" s="5" t="s">
        <v>9</v>
      </c>
      <c r="C25" s="5" t="s">
        <v>14</v>
      </c>
      <c r="D25" s="5" t="s">
        <v>18</v>
      </c>
      <c r="E25" s="2" t="s">
        <v>28</v>
      </c>
      <c r="F25" s="20">
        <f>124403.6+2480</f>
        <v>126883.6</v>
      </c>
      <c r="G25" s="20">
        <v>2480</v>
      </c>
    </row>
    <row r="26" spans="1:7" ht="19.5" x14ac:dyDescent="0.2">
      <c r="A26" s="4" t="s">
        <v>4</v>
      </c>
      <c r="B26" s="5" t="s">
        <v>9</v>
      </c>
      <c r="C26" s="5" t="s">
        <v>14</v>
      </c>
      <c r="D26" s="5" t="s">
        <v>19</v>
      </c>
      <c r="E26" s="2" t="s">
        <v>29</v>
      </c>
      <c r="F26" s="20">
        <f>F27</f>
        <v>623.79999999999995</v>
      </c>
      <c r="G26" s="20" t="s">
        <v>42</v>
      </c>
    </row>
    <row r="27" spans="1:7" ht="19.5" x14ac:dyDescent="0.2">
      <c r="A27" s="4" t="s">
        <v>4</v>
      </c>
      <c r="B27" s="5" t="s">
        <v>9</v>
      </c>
      <c r="C27" s="5" t="s">
        <v>14</v>
      </c>
      <c r="D27" s="5" t="s">
        <v>20</v>
      </c>
      <c r="E27" s="12" t="s">
        <v>30</v>
      </c>
      <c r="F27" s="20">
        <f>533.8+90</f>
        <v>623.79999999999995</v>
      </c>
      <c r="G27" s="20" t="s">
        <v>42</v>
      </c>
    </row>
    <row r="28" spans="1:7" s="29" customFormat="1" hidden="1" x14ac:dyDescent="0.2">
      <c r="A28" s="4" t="s">
        <v>4</v>
      </c>
      <c r="B28" s="5" t="s">
        <v>9</v>
      </c>
      <c r="C28" s="5" t="s">
        <v>14</v>
      </c>
      <c r="D28" s="5">
        <v>300</v>
      </c>
      <c r="E28" s="12" t="s">
        <v>74</v>
      </c>
      <c r="F28" s="20">
        <f>F29</f>
        <v>0</v>
      </c>
      <c r="G28" s="20">
        <f>G29</f>
        <v>0</v>
      </c>
    </row>
    <row r="29" spans="1:7" s="29" customFormat="1" ht="19.5" hidden="1" x14ac:dyDescent="0.2">
      <c r="A29" s="4" t="s">
        <v>4</v>
      </c>
      <c r="B29" s="5" t="s">
        <v>9</v>
      </c>
      <c r="C29" s="5" t="s">
        <v>14</v>
      </c>
      <c r="D29" s="5">
        <v>320</v>
      </c>
      <c r="E29" s="12" t="s">
        <v>75</v>
      </c>
      <c r="F29" s="20">
        <v>0</v>
      </c>
      <c r="G29" s="20">
        <v>0</v>
      </c>
    </row>
    <row r="30" spans="1:7" hidden="1" x14ac:dyDescent="0.2">
      <c r="A30" s="4" t="s">
        <v>4</v>
      </c>
      <c r="B30" s="5" t="s">
        <v>9</v>
      </c>
      <c r="C30" s="5" t="s">
        <v>14</v>
      </c>
      <c r="D30" s="5" t="s">
        <v>21</v>
      </c>
      <c r="E30" s="8" t="s">
        <v>31</v>
      </c>
      <c r="F30" s="20">
        <f>F32+F31</f>
        <v>0</v>
      </c>
      <c r="G30" s="20" t="s">
        <v>42</v>
      </c>
    </row>
    <row r="31" spans="1:7" s="29" customFormat="1" hidden="1" x14ac:dyDescent="0.2">
      <c r="A31" s="4" t="s">
        <v>4</v>
      </c>
      <c r="B31" s="5" t="s">
        <v>9</v>
      </c>
      <c r="C31" s="5" t="s">
        <v>14</v>
      </c>
      <c r="D31" s="5">
        <v>830</v>
      </c>
      <c r="E31" s="8" t="s">
        <v>83</v>
      </c>
      <c r="F31" s="20">
        <v>0</v>
      </c>
      <c r="G31" s="20">
        <v>0</v>
      </c>
    </row>
    <row r="32" spans="1:7" hidden="1" x14ac:dyDescent="0.2">
      <c r="A32" s="4" t="s">
        <v>4</v>
      </c>
      <c r="B32" s="5" t="s">
        <v>9</v>
      </c>
      <c r="C32" s="5" t="s">
        <v>14</v>
      </c>
      <c r="D32" s="5" t="s">
        <v>22</v>
      </c>
      <c r="E32" s="8" t="s">
        <v>32</v>
      </c>
      <c r="F32" s="20">
        <v>0</v>
      </c>
      <c r="G32" s="20" t="s">
        <v>42</v>
      </c>
    </row>
    <row r="33" spans="1:7" ht="19.5" hidden="1" x14ac:dyDescent="0.2">
      <c r="A33" s="4" t="s">
        <v>4</v>
      </c>
      <c r="B33" s="5" t="s">
        <v>44</v>
      </c>
      <c r="C33" s="7"/>
      <c r="D33" s="7"/>
      <c r="E33" s="2" t="s">
        <v>84</v>
      </c>
      <c r="F33" s="20">
        <f>F34</f>
        <v>0</v>
      </c>
      <c r="G33" s="20" t="s">
        <v>42</v>
      </c>
    </row>
    <row r="34" spans="1:7" hidden="1" x14ac:dyDescent="0.2">
      <c r="A34" s="4" t="s">
        <v>4</v>
      </c>
      <c r="B34" s="5" t="s">
        <v>44</v>
      </c>
      <c r="C34" s="5" t="s">
        <v>14</v>
      </c>
      <c r="D34" s="7"/>
      <c r="E34" s="8" t="s">
        <v>26</v>
      </c>
      <c r="F34" s="20">
        <f>F35</f>
        <v>0</v>
      </c>
      <c r="G34" s="20" t="s">
        <v>42</v>
      </c>
    </row>
    <row r="35" spans="1:7" hidden="1" x14ac:dyDescent="0.2">
      <c r="A35" s="9" t="s">
        <v>4</v>
      </c>
      <c r="B35" s="5" t="s">
        <v>44</v>
      </c>
      <c r="C35" s="10" t="s">
        <v>14</v>
      </c>
      <c r="D35" s="10">
        <v>800</v>
      </c>
      <c r="E35" s="8" t="s">
        <v>31</v>
      </c>
      <c r="F35" s="21">
        <f>F36</f>
        <v>0</v>
      </c>
      <c r="G35" s="21" t="s">
        <v>42</v>
      </c>
    </row>
    <row r="36" spans="1:7" hidden="1" x14ac:dyDescent="0.2">
      <c r="A36" s="4" t="s">
        <v>4</v>
      </c>
      <c r="B36" s="5" t="s">
        <v>44</v>
      </c>
      <c r="C36" s="5" t="s">
        <v>14</v>
      </c>
      <c r="D36" s="5">
        <v>880</v>
      </c>
      <c r="E36" s="8" t="s">
        <v>85</v>
      </c>
      <c r="F36" s="20">
        <v>0</v>
      </c>
      <c r="G36" s="20" t="s">
        <v>42</v>
      </c>
    </row>
    <row r="37" spans="1:7" s="29" customFormat="1" x14ac:dyDescent="0.2">
      <c r="A37" s="4" t="s">
        <v>4</v>
      </c>
      <c r="B37" s="5">
        <v>11</v>
      </c>
      <c r="C37" s="5"/>
      <c r="D37" s="5"/>
      <c r="E37" s="12" t="s">
        <v>89</v>
      </c>
      <c r="F37" s="20">
        <f t="shared" ref="F37:G39" si="1">F38</f>
        <v>10</v>
      </c>
      <c r="G37" s="20">
        <f t="shared" si="1"/>
        <v>0</v>
      </c>
    </row>
    <row r="38" spans="1:7" s="29" customFormat="1" x14ac:dyDescent="0.2">
      <c r="A38" s="4" t="s">
        <v>4</v>
      </c>
      <c r="B38" s="5">
        <v>11</v>
      </c>
      <c r="C38" s="5" t="s">
        <v>14</v>
      </c>
      <c r="D38" s="5"/>
      <c r="E38" s="12" t="s">
        <v>26</v>
      </c>
      <c r="F38" s="20">
        <f t="shared" si="1"/>
        <v>10</v>
      </c>
      <c r="G38" s="20">
        <f t="shared" si="1"/>
        <v>0</v>
      </c>
    </row>
    <row r="39" spans="1:7" s="29" customFormat="1" x14ac:dyDescent="0.2">
      <c r="A39" s="4" t="s">
        <v>4</v>
      </c>
      <c r="B39" s="5">
        <v>11</v>
      </c>
      <c r="C39" s="5" t="s">
        <v>14</v>
      </c>
      <c r="D39" s="5">
        <v>800</v>
      </c>
      <c r="E39" s="12" t="s">
        <v>31</v>
      </c>
      <c r="F39" s="20">
        <f t="shared" si="1"/>
        <v>10</v>
      </c>
      <c r="G39" s="20">
        <f t="shared" si="1"/>
        <v>0</v>
      </c>
    </row>
    <row r="40" spans="1:7" s="29" customFormat="1" x14ac:dyDescent="0.2">
      <c r="A40" s="4" t="s">
        <v>4</v>
      </c>
      <c r="B40" s="5">
        <v>11</v>
      </c>
      <c r="C40" s="5" t="s">
        <v>14</v>
      </c>
      <c r="D40" s="5">
        <v>870</v>
      </c>
      <c r="E40" s="12" t="s">
        <v>90</v>
      </c>
      <c r="F40" s="20">
        <v>10</v>
      </c>
      <c r="G40" s="20">
        <v>0</v>
      </c>
    </row>
    <row r="41" spans="1:7" x14ac:dyDescent="0.2">
      <c r="A41" s="4" t="s">
        <v>4</v>
      </c>
      <c r="B41" s="5" t="s">
        <v>10</v>
      </c>
      <c r="C41" s="5"/>
      <c r="D41" s="7"/>
      <c r="E41" s="8" t="s">
        <v>33</v>
      </c>
      <c r="F41" s="20">
        <f>F42</f>
        <v>189242.80000000002</v>
      </c>
      <c r="G41" s="20">
        <f>G42</f>
        <v>0</v>
      </c>
    </row>
    <row r="42" spans="1:7" x14ac:dyDescent="0.2">
      <c r="A42" s="4" t="s">
        <v>4</v>
      </c>
      <c r="B42" s="5" t="s">
        <v>10</v>
      </c>
      <c r="C42" s="5" t="s">
        <v>14</v>
      </c>
      <c r="D42" s="7"/>
      <c r="E42" s="8" t="s">
        <v>26</v>
      </c>
      <c r="F42" s="20">
        <f>F43+F45+F47</f>
        <v>189242.80000000002</v>
      </c>
      <c r="G42" s="20">
        <f>G43+G45+G47</f>
        <v>0</v>
      </c>
    </row>
    <row r="43" spans="1:7" ht="19.5" x14ac:dyDescent="0.2">
      <c r="A43" s="4" t="s">
        <v>4</v>
      </c>
      <c r="B43" s="5" t="s">
        <v>10</v>
      </c>
      <c r="C43" s="5" t="s">
        <v>14</v>
      </c>
      <c r="D43" s="5" t="s">
        <v>19</v>
      </c>
      <c r="E43" s="2" t="s">
        <v>29</v>
      </c>
      <c r="F43" s="20">
        <f>F44</f>
        <v>2988.1</v>
      </c>
      <c r="G43" s="20" t="s">
        <v>42</v>
      </c>
    </row>
    <row r="44" spans="1:7" ht="19.5" x14ac:dyDescent="0.2">
      <c r="A44" s="4" t="s">
        <v>4</v>
      </c>
      <c r="B44" s="5" t="s">
        <v>10</v>
      </c>
      <c r="C44" s="5" t="s">
        <v>14</v>
      </c>
      <c r="D44" s="5" t="s">
        <v>20</v>
      </c>
      <c r="E44" s="2" t="s">
        <v>30</v>
      </c>
      <c r="F44" s="20">
        <f>2435.6+552.5</f>
        <v>2988.1</v>
      </c>
      <c r="G44" s="20" t="s">
        <v>42</v>
      </c>
    </row>
    <row r="45" spans="1:7" ht="19.5" x14ac:dyDescent="0.2">
      <c r="A45" s="4" t="s">
        <v>4</v>
      </c>
      <c r="B45" s="5">
        <v>13</v>
      </c>
      <c r="C45" s="5" t="s">
        <v>14</v>
      </c>
      <c r="D45" s="5">
        <v>600</v>
      </c>
      <c r="E45" s="2" t="s">
        <v>52</v>
      </c>
      <c r="F45" s="20">
        <f>F46</f>
        <v>121442.3</v>
      </c>
      <c r="G45" s="20">
        <f>G46</f>
        <v>0</v>
      </c>
    </row>
    <row r="46" spans="1:7" x14ac:dyDescent="0.2">
      <c r="A46" s="4" t="s">
        <v>4</v>
      </c>
      <c r="B46" s="5">
        <v>13</v>
      </c>
      <c r="C46" s="5" t="s">
        <v>14</v>
      </c>
      <c r="D46" s="5">
        <v>610</v>
      </c>
      <c r="E46" s="2" t="s">
        <v>69</v>
      </c>
      <c r="F46" s="20">
        <f>113309.3+8133</f>
        <v>121442.3</v>
      </c>
      <c r="G46" s="20">
        <v>0</v>
      </c>
    </row>
    <row r="47" spans="1:7" x14ac:dyDescent="0.2">
      <c r="A47" s="4" t="s">
        <v>4</v>
      </c>
      <c r="B47" s="5">
        <v>13</v>
      </c>
      <c r="C47" s="5" t="s">
        <v>14</v>
      </c>
      <c r="D47" s="5">
        <v>800</v>
      </c>
      <c r="E47" s="2" t="s">
        <v>31</v>
      </c>
      <c r="F47" s="20">
        <f>F49+F48+F50</f>
        <v>64812.4</v>
      </c>
      <c r="G47" s="20">
        <v>0</v>
      </c>
    </row>
    <row r="48" spans="1:7" s="29" customFormat="1" hidden="1" x14ac:dyDescent="0.2">
      <c r="A48" s="4" t="s">
        <v>4</v>
      </c>
      <c r="B48" s="5">
        <v>13</v>
      </c>
      <c r="C48" s="5" t="s">
        <v>14</v>
      </c>
      <c r="D48" s="5">
        <v>830</v>
      </c>
      <c r="E48" s="8" t="s">
        <v>83</v>
      </c>
      <c r="F48" s="20">
        <v>0</v>
      </c>
      <c r="G48" s="20"/>
    </row>
    <row r="49" spans="1:7" x14ac:dyDescent="0.2">
      <c r="A49" s="4" t="s">
        <v>4</v>
      </c>
      <c r="B49" s="5">
        <v>13</v>
      </c>
      <c r="C49" s="5" t="s">
        <v>14</v>
      </c>
      <c r="D49" s="5">
        <v>850</v>
      </c>
      <c r="E49" s="2" t="s">
        <v>32</v>
      </c>
      <c r="F49" s="20">
        <v>50</v>
      </c>
      <c r="G49" s="20">
        <v>0</v>
      </c>
    </row>
    <row r="50" spans="1:7" s="29" customFormat="1" x14ac:dyDescent="0.2">
      <c r="A50" s="4" t="s">
        <v>4</v>
      </c>
      <c r="B50" s="5">
        <v>13</v>
      </c>
      <c r="C50" s="5" t="s">
        <v>14</v>
      </c>
      <c r="D50" s="5">
        <v>870</v>
      </c>
      <c r="E50" s="2" t="s">
        <v>90</v>
      </c>
      <c r="F50" s="20">
        <v>64762.400000000001</v>
      </c>
      <c r="G50" s="20">
        <v>0</v>
      </c>
    </row>
    <row r="51" spans="1:7" x14ac:dyDescent="0.2">
      <c r="A51" s="15" t="s">
        <v>5</v>
      </c>
      <c r="B51" s="16"/>
      <c r="C51" s="16"/>
      <c r="D51" s="16"/>
      <c r="E51" s="2" t="s">
        <v>34</v>
      </c>
      <c r="F51" s="22">
        <f>F52</f>
        <v>330.5</v>
      </c>
      <c r="G51" s="22" t="s">
        <v>42</v>
      </c>
    </row>
    <row r="52" spans="1:7" x14ac:dyDescent="0.2">
      <c r="A52" s="4" t="s">
        <v>5</v>
      </c>
      <c r="B52" s="5" t="s">
        <v>9</v>
      </c>
      <c r="C52" s="7"/>
      <c r="D52" s="7"/>
      <c r="E52" s="2" t="s">
        <v>35</v>
      </c>
      <c r="F52" s="20">
        <f>F53</f>
        <v>330.5</v>
      </c>
      <c r="G52" s="20" t="s">
        <v>42</v>
      </c>
    </row>
    <row r="53" spans="1:7" x14ac:dyDescent="0.2">
      <c r="A53" s="4" t="s">
        <v>5</v>
      </c>
      <c r="B53" s="5" t="s">
        <v>9</v>
      </c>
      <c r="C53" s="5" t="s">
        <v>14</v>
      </c>
      <c r="D53" s="7"/>
      <c r="E53" s="2" t="s">
        <v>26</v>
      </c>
      <c r="F53" s="20">
        <f>F54</f>
        <v>330.5</v>
      </c>
      <c r="G53" s="20" t="s">
        <v>42</v>
      </c>
    </row>
    <row r="54" spans="1:7" ht="21" customHeight="1" x14ac:dyDescent="0.2">
      <c r="A54" s="4" t="s">
        <v>5</v>
      </c>
      <c r="B54" s="5" t="s">
        <v>9</v>
      </c>
      <c r="C54" s="5" t="s">
        <v>14</v>
      </c>
      <c r="D54" s="5" t="s">
        <v>19</v>
      </c>
      <c r="E54" s="2" t="s">
        <v>29</v>
      </c>
      <c r="F54" s="20">
        <f>F55</f>
        <v>330.5</v>
      </c>
      <c r="G54" s="20" t="s">
        <v>42</v>
      </c>
    </row>
    <row r="55" spans="1:7" ht="21" customHeight="1" x14ac:dyDescent="0.2">
      <c r="A55" s="4" t="s">
        <v>5</v>
      </c>
      <c r="B55" s="5" t="s">
        <v>9</v>
      </c>
      <c r="C55" s="5" t="s">
        <v>14</v>
      </c>
      <c r="D55" s="5" t="s">
        <v>20</v>
      </c>
      <c r="E55" s="2" t="s">
        <v>30</v>
      </c>
      <c r="F55" s="20">
        <v>330.5</v>
      </c>
      <c r="G55" s="20" t="s">
        <v>42</v>
      </c>
    </row>
    <row r="56" spans="1:7" ht="18" x14ac:dyDescent="0.2">
      <c r="A56" s="17" t="s">
        <v>6</v>
      </c>
      <c r="B56" s="16"/>
      <c r="C56" s="16"/>
      <c r="D56" s="16"/>
      <c r="E56" s="18" t="s">
        <v>36</v>
      </c>
      <c r="F56" s="23">
        <f>F61+F65+F57</f>
        <v>1522</v>
      </c>
      <c r="G56" s="23">
        <f>G65</f>
        <v>0</v>
      </c>
    </row>
    <row r="57" spans="1:7" s="29" customFormat="1" x14ac:dyDescent="0.2">
      <c r="A57" s="4" t="s">
        <v>6</v>
      </c>
      <c r="B57" s="5" t="s">
        <v>11</v>
      </c>
      <c r="C57" s="7"/>
      <c r="D57" s="2"/>
      <c r="E57" s="2" t="s">
        <v>92</v>
      </c>
      <c r="F57" s="21">
        <f t="shared" ref="F57:G59" si="2">F58</f>
        <v>1512</v>
      </c>
      <c r="G57" s="21">
        <f t="shared" si="2"/>
        <v>0</v>
      </c>
    </row>
    <row r="58" spans="1:7" s="29" customFormat="1" x14ac:dyDescent="0.2">
      <c r="A58" s="4" t="s">
        <v>6</v>
      </c>
      <c r="B58" s="5" t="s">
        <v>11</v>
      </c>
      <c r="C58" s="8" t="s">
        <v>14</v>
      </c>
      <c r="D58" s="5"/>
      <c r="E58" s="2" t="s">
        <v>26</v>
      </c>
      <c r="F58" s="21">
        <f t="shared" si="2"/>
        <v>1512</v>
      </c>
      <c r="G58" s="21">
        <f t="shared" si="2"/>
        <v>0</v>
      </c>
    </row>
    <row r="59" spans="1:7" s="29" customFormat="1" ht="19.5" x14ac:dyDescent="0.2">
      <c r="A59" s="4" t="s">
        <v>6</v>
      </c>
      <c r="B59" s="5" t="s">
        <v>11</v>
      </c>
      <c r="C59" s="8" t="s">
        <v>14</v>
      </c>
      <c r="D59" s="5" t="s">
        <v>19</v>
      </c>
      <c r="E59" s="2" t="s">
        <v>29</v>
      </c>
      <c r="F59" s="21">
        <f t="shared" si="2"/>
        <v>1512</v>
      </c>
      <c r="G59" s="21">
        <f t="shared" si="2"/>
        <v>0</v>
      </c>
    </row>
    <row r="60" spans="1:7" s="29" customFormat="1" ht="19.5" x14ac:dyDescent="0.2">
      <c r="A60" s="4" t="s">
        <v>6</v>
      </c>
      <c r="B60" s="5" t="s">
        <v>11</v>
      </c>
      <c r="C60" s="8" t="s">
        <v>14</v>
      </c>
      <c r="D60" s="5" t="s">
        <v>20</v>
      </c>
      <c r="E60" s="2" t="s">
        <v>80</v>
      </c>
      <c r="F60" s="21">
        <v>1512</v>
      </c>
      <c r="G60" s="21">
        <v>0</v>
      </c>
    </row>
    <row r="61" spans="1:7" ht="29.25" x14ac:dyDescent="0.2">
      <c r="A61" s="4" t="s">
        <v>6</v>
      </c>
      <c r="B61" s="5">
        <v>10</v>
      </c>
      <c r="C61" s="7"/>
      <c r="D61" s="2"/>
      <c r="E61" s="2" t="s">
        <v>86</v>
      </c>
      <c r="F61" s="20">
        <f>F62</f>
        <v>10</v>
      </c>
      <c r="G61" s="20" t="s">
        <v>42</v>
      </c>
    </row>
    <row r="62" spans="1:7" x14ac:dyDescent="0.2">
      <c r="A62" s="4" t="s">
        <v>6</v>
      </c>
      <c r="B62" s="5">
        <v>10</v>
      </c>
      <c r="C62" s="8" t="s">
        <v>14</v>
      </c>
      <c r="D62" s="5"/>
      <c r="E62" s="8" t="s">
        <v>26</v>
      </c>
      <c r="F62" s="20">
        <f>F63</f>
        <v>10</v>
      </c>
      <c r="G62" s="20" t="s">
        <v>42</v>
      </c>
    </row>
    <row r="63" spans="1:7" ht="19.5" x14ac:dyDescent="0.2">
      <c r="A63" s="4" t="s">
        <v>6</v>
      </c>
      <c r="B63" s="5">
        <v>10</v>
      </c>
      <c r="C63" s="8" t="s">
        <v>14</v>
      </c>
      <c r="D63" s="5" t="s">
        <v>19</v>
      </c>
      <c r="E63" s="2" t="s">
        <v>29</v>
      </c>
      <c r="F63" s="20">
        <f>+F64</f>
        <v>10</v>
      </c>
      <c r="G63" s="20" t="s">
        <v>42</v>
      </c>
    </row>
    <row r="64" spans="1:7" ht="19.5" x14ac:dyDescent="0.2">
      <c r="A64" s="4" t="s">
        <v>6</v>
      </c>
      <c r="B64" s="5">
        <v>10</v>
      </c>
      <c r="C64" s="8" t="s">
        <v>14</v>
      </c>
      <c r="D64" s="5" t="s">
        <v>20</v>
      </c>
      <c r="E64" s="2" t="s">
        <v>30</v>
      </c>
      <c r="F64" s="20">
        <v>10</v>
      </c>
      <c r="G64" s="20" t="s">
        <v>42</v>
      </c>
    </row>
    <row r="65" spans="1:7" ht="19.5" hidden="1" x14ac:dyDescent="0.2">
      <c r="A65" s="4" t="s">
        <v>6</v>
      </c>
      <c r="B65" s="5" t="s">
        <v>47</v>
      </c>
      <c r="C65" s="7"/>
      <c r="D65" s="5"/>
      <c r="E65" s="2" t="s">
        <v>51</v>
      </c>
      <c r="F65" s="20">
        <f t="shared" ref="F65:G67" si="3">F66</f>
        <v>0</v>
      </c>
      <c r="G65" s="20">
        <f t="shared" si="3"/>
        <v>0</v>
      </c>
    </row>
    <row r="66" spans="1:7" hidden="1" x14ac:dyDescent="0.2">
      <c r="A66" s="4" t="s">
        <v>6</v>
      </c>
      <c r="B66" s="5" t="s">
        <v>47</v>
      </c>
      <c r="C66" s="8" t="s">
        <v>14</v>
      </c>
      <c r="D66" s="5"/>
      <c r="E66" s="8" t="s">
        <v>26</v>
      </c>
      <c r="F66" s="20">
        <f t="shared" si="3"/>
        <v>0</v>
      </c>
      <c r="G66" s="20">
        <f t="shared" si="3"/>
        <v>0</v>
      </c>
    </row>
    <row r="67" spans="1:7" ht="19.5" hidden="1" x14ac:dyDescent="0.2">
      <c r="A67" s="4" t="s">
        <v>6</v>
      </c>
      <c r="B67" s="5" t="s">
        <v>47</v>
      </c>
      <c r="C67" s="8" t="s">
        <v>14</v>
      </c>
      <c r="D67" s="5" t="s">
        <v>48</v>
      </c>
      <c r="E67" s="2" t="s">
        <v>52</v>
      </c>
      <c r="F67" s="20">
        <f t="shared" si="3"/>
        <v>0</v>
      </c>
      <c r="G67" s="20">
        <f t="shared" si="3"/>
        <v>0</v>
      </c>
    </row>
    <row r="68" spans="1:7" ht="29.25" hidden="1" x14ac:dyDescent="0.2">
      <c r="A68" s="4" t="s">
        <v>6</v>
      </c>
      <c r="B68" s="5" t="s">
        <v>47</v>
      </c>
      <c r="C68" s="8" t="s">
        <v>14</v>
      </c>
      <c r="D68" s="5" t="s">
        <v>49</v>
      </c>
      <c r="E68" s="12" t="s">
        <v>53</v>
      </c>
      <c r="F68" s="20">
        <f>2062-2062</f>
        <v>0</v>
      </c>
      <c r="G68" s="20">
        <v>0</v>
      </c>
    </row>
    <row r="69" spans="1:7" s="28" customFormat="1" x14ac:dyDescent="0.2">
      <c r="A69" s="4" t="s">
        <v>9</v>
      </c>
      <c r="B69" s="4"/>
      <c r="C69" s="30"/>
      <c r="D69" s="5"/>
      <c r="E69" s="18" t="s">
        <v>70</v>
      </c>
      <c r="F69" s="22">
        <f>F70</f>
        <v>14240</v>
      </c>
      <c r="G69" s="22">
        <f>G70</f>
        <v>0</v>
      </c>
    </row>
    <row r="70" spans="1:7" s="28" customFormat="1" x14ac:dyDescent="0.2">
      <c r="A70" s="4" t="s">
        <v>9</v>
      </c>
      <c r="B70" s="5" t="s">
        <v>11</v>
      </c>
      <c r="C70" s="30"/>
      <c r="D70" s="5"/>
      <c r="E70" s="2" t="s">
        <v>71</v>
      </c>
      <c r="F70" s="20">
        <f>F74+F71</f>
        <v>14240</v>
      </c>
      <c r="G70" s="20">
        <f>G74+G71+G77</f>
        <v>0</v>
      </c>
    </row>
    <row r="71" spans="1:7" s="29" customFormat="1" ht="58.5" x14ac:dyDescent="0.2">
      <c r="A71" s="4" t="s">
        <v>9</v>
      </c>
      <c r="B71" s="5" t="s">
        <v>11</v>
      </c>
      <c r="C71" s="8" t="s">
        <v>82</v>
      </c>
      <c r="D71" s="5"/>
      <c r="E71" s="2" t="s">
        <v>105</v>
      </c>
      <c r="F71" s="20">
        <f>F72</f>
        <v>14000</v>
      </c>
      <c r="G71" s="20">
        <f>G72</f>
        <v>0</v>
      </c>
    </row>
    <row r="72" spans="1:7" s="29" customFormat="1" ht="21.75" customHeight="1" x14ac:dyDescent="0.2">
      <c r="A72" s="4" t="s">
        <v>9</v>
      </c>
      <c r="B72" s="5" t="s">
        <v>11</v>
      </c>
      <c r="C72" s="8" t="s">
        <v>82</v>
      </c>
      <c r="D72" s="5" t="s">
        <v>19</v>
      </c>
      <c r="E72" s="2" t="s">
        <v>72</v>
      </c>
      <c r="F72" s="20">
        <f>F73</f>
        <v>14000</v>
      </c>
      <c r="G72" s="20">
        <f>G73</f>
        <v>0</v>
      </c>
    </row>
    <row r="73" spans="1:7" s="29" customFormat="1" ht="19.5" x14ac:dyDescent="0.2">
      <c r="A73" s="4" t="s">
        <v>9</v>
      </c>
      <c r="B73" s="5" t="s">
        <v>11</v>
      </c>
      <c r="C73" s="8" t="s">
        <v>82</v>
      </c>
      <c r="D73" s="5" t="s">
        <v>20</v>
      </c>
      <c r="E73" s="2" t="s">
        <v>30</v>
      </c>
      <c r="F73" s="20">
        <v>14000</v>
      </c>
      <c r="G73" s="20">
        <v>0</v>
      </c>
    </row>
    <row r="74" spans="1:7" s="28" customFormat="1" x14ac:dyDescent="0.2">
      <c r="A74" s="4" t="s">
        <v>9</v>
      </c>
      <c r="B74" s="5" t="s">
        <v>11</v>
      </c>
      <c r="C74" s="8" t="s">
        <v>14</v>
      </c>
      <c r="D74" s="5"/>
      <c r="E74" s="2" t="s">
        <v>26</v>
      </c>
      <c r="F74" s="20">
        <f>F75+F77</f>
        <v>240</v>
      </c>
      <c r="G74" s="20">
        <v>0</v>
      </c>
    </row>
    <row r="75" spans="1:7" s="28" customFormat="1" ht="19.5" customHeight="1" x14ac:dyDescent="0.2">
      <c r="A75" s="4" t="s">
        <v>9</v>
      </c>
      <c r="B75" s="5" t="s">
        <v>11</v>
      </c>
      <c r="C75" s="8" t="s">
        <v>14</v>
      </c>
      <c r="D75" s="5" t="s">
        <v>19</v>
      </c>
      <c r="E75" s="2" t="s">
        <v>72</v>
      </c>
      <c r="F75" s="20">
        <f>F76</f>
        <v>140</v>
      </c>
      <c r="G75" s="20">
        <v>0</v>
      </c>
    </row>
    <row r="76" spans="1:7" s="28" customFormat="1" ht="18.75" customHeight="1" x14ac:dyDescent="0.2">
      <c r="A76" s="4" t="s">
        <v>9</v>
      </c>
      <c r="B76" s="5" t="s">
        <v>11</v>
      </c>
      <c r="C76" s="8" t="s">
        <v>14</v>
      </c>
      <c r="D76" s="5" t="s">
        <v>20</v>
      </c>
      <c r="E76" s="2" t="s">
        <v>30</v>
      </c>
      <c r="F76" s="20">
        <v>140</v>
      </c>
      <c r="G76" s="20">
        <v>0</v>
      </c>
    </row>
    <row r="77" spans="1:7" s="29" customFormat="1" ht="16.5" customHeight="1" x14ac:dyDescent="0.2">
      <c r="A77" s="4" t="s">
        <v>9</v>
      </c>
      <c r="B77" s="5" t="s">
        <v>11</v>
      </c>
      <c r="C77" s="8" t="s">
        <v>14</v>
      </c>
      <c r="D77" s="5" t="s">
        <v>21</v>
      </c>
      <c r="E77" s="8" t="s">
        <v>31</v>
      </c>
      <c r="F77" s="20">
        <f>F79+F78</f>
        <v>100</v>
      </c>
      <c r="G77" s="20">
        <f>G79</f>
        <v>0</v>
      </c>
    </row>
    <row r="78" spans="1:7" s="29" customFormat="1" ht="16.5" hidden="1" customHeight="1" x14ac:dyDescent="0.2">
      <c r="A78" s="4" t="s">
        <v>9</v>
      </c>
      <c r="B78" s="5" t="s">
        <v>11</v>
      </c>
      <c r="C78" s="8" t="s">
        <v>14</v>
      </c>
      <c r="D78" s="5">
        <v>830</v>
      </c>
      <c r="E78" s="8" t="s">
        <v>83</v>
      </c>
      <c r="F78" s="20">
        <v>0</v>
      </c>
      <c r="G78" s="20">
        <v>0</v>
      </c>
    </row>
    <row r="79" spans="1:7" s="29" customFormat="1" ht="14.25" customHeight="1" x14ac:dyDescent="0.2">
      <c r="A79" s="4" t="s">
        <v>9</v>
      </c>
      <c r="B79" s="5" t="s">
        <v>11</v>
      </c>
      <c r="C79" s="8" t="s">
        <v>14</v>
      </c>
      <c r="D79" s="5">
        <v>850</v>
      </c>
      <c r="E79" s="8" t="s">
        <v>32</v>
      </c>
      <c r="F79" s="20">
        <v>100</v>
      </c>
      <c r="G79" s="20">
        <v>0</v>
      </c>
    </row>
    <row r="80" spans="1:7" x14ac:dyDescent="0.2">
      <c r="A80" s="4" t="s">
        <v>43</v>
      </c>
      <c r="B80" s="5"/>
      <c r="C80" s="16"/>
      <c r="D80" s="5"/>
      <c r="E80" s="18" t="s">
        <v>62</v>
      </c>
      <c r="F80" s="22">
        <f>F81</f>
        <v>109913.50000000001</v>
      </c>
      <c r="G80" s="22">
        <f>G81</f>
        <v>10976.3</v>
      </c>
    </row>
    <row r="81" spans="1:7" ht="10.5" customHeight="1" x14ac:dyDescent="0.2">
      <c r="A81" s="4" t="s">
        <v>43</v>
      </c>
      <c r="B81" s="5" t="s">
        <v>6</v>
      </c>
      <c r="C81" s="7"/>
      <c r="D81" s="5"/>
      <c r="E81" s="8" t="s">
        <v>54</v>
      </c>
      <c r="F81" s="20">
        <f>F88+F82+F85</f>
        <v>109913.50000000001</v>
      </c>
      <c r="G81" s="20">
        <f>G88+G82</f>
        <v>10976.3</v>
      </c>
    </row>
    <row r="82" spans="1:7" s="29" customFormat="1" ht="19.5" x14ac:dyDescent="0.2">
      <c r="A82" s="4" t="s">
        <v>43</v>
      </c>
      <c r="B82" s="5" t="s">
        <v>6</v>
      </c>
      <c r="C82" s="8" t="s">
        <v>81</v>
      </c>
      <c r="D82" s="5"/>
      <c r="E82" s="2" t="s">
        <v>106</v>
      </c>
      <c r="F82" s="20">
        <f>F83</f>
        <v>18586.3</v>
      </c>
      <c r="G82" s="20">
        <f>G83</f>
        <v>10976.3</v>
      </c>
    </row>
    <row r="83" spans="1:7" s="29" customFormat="1" ht="19.5" x14ac:dyDescent="0.2">
      <c r="A83" s="4" t="s">
        <v>43</v>
      </c>
      <c r="B83" s="5" t="s">
        <v>6</v>
      </c>
      <c r="C83" s="8" t="s">
        <v>81</v>
      </c>
      <c r="D83" s="5" t="s">
        <v>19</v>
      </c>
      <c r="E83" s="2" t="s">
        <v>29</v>
      </c>
      <c r="F83" s="20">
        <f>F84</f>
        <v>18586.3</v>
      </c>
      <c r="G83" s="20">
        <f>G84</f>
        <v>10976.3</v>
      </c>
    </row>
    <row r="84" spans="1:7" s="29" customFormat="1" ht="19.5" x14ac:dyDescent="0.2">
      <c r="A84" s="4" t="s">
        <v>43</v>
      </c>
      <c r="B84" s="5" t="s">
        <v>6</v>
      </c>
      <c r="C84" s="8" t="s">
        <v>81</v>
      </c>
      <c r="D84" s="5" t="s">
        <v>20</v>
      </c>
      <c r="E84" s="2" t="s">
        <v>80</v>
      </c>
      <c r="F84" s="20">
        <f>7610+10976.3</f>
        <v>18586.3</v>
      </c>
      <c r="G84" s="20">
        <v>10976.3</v>
      </c>
    </row>
    <row r="85" spans="1:7" s="29" customFormat="1" ht="39" x14ac:dyDescent="0.2">
      <c r="A85" s="4" t="s">
        <v>43</v>
      </c>
      <c r="B85" s="5" t="s">
        <v>6</v>
      </c>
      <c r="C85" s="8" t="s">
        <v>91</v>
      </c>
      <c r="D85" s="5"/>
      <c r="E85" s="2" t="s">
        <v>107</v>
      </c>
      <c r="F85" s="20">
        <f>F86</f>
        <v>7917.6</v>
      </c>
      <c r="G85" s="20">
        <f>G86</f>
        <v>0</v>
      </c>
    </row>
    <row r="86" spans="1:7" s="29" customFormat="1" ht="19.5" x14ac:dyDescent="0.2">
      <c r="A86" s="4" t="s">
        <v>43</v>
      </c>
      <c r="B86" s="5" t="s">
        <v>6</v>
      </c>
      <c r="C86" s="8" t="s">
        <v>91</v>
      </c>
      <c r="D86" s="5" t="s">
        <v>19</v>
      </c>
      <c r="E86" s="2" t="s">
        <v>29</v>
      </c>
      <c r="F86" s="20">
        <f>F87</f>
        <v>7917.6</v>
      </c>
      <c r="G86" s="20">
        <f>G87</f>
        <v>0</v>
      </c>
    </row>
    <row r="87" spans="1:7" s="29" customFormat="1" ht="19.5" x14ac:dyDescent="0.2">
      <c r="A87" s="4" t="s">
        <v>43</v>
      </c>
      <c r="B87" s="5" t="s">
        <v>6</v>
      </c>
      <c r="C87" s="8" t="s">
        <v>91</v>
      </c>
      <c r="D87" s="5" t="s">
        <v>20</v>
      </c>
      <c r="E87" s="2" t="s">
        <v>80</v>
      </c>
      <c r="F87" s="20">
        <f>7574.8+342.8</f>
        <v>7917.6</v>
      </c>
      <c r="G87" s="20">
        <v>0</v>
      </c>
    </row>
    <row r="88" spans="1:7" x14ac:dyDescent="0.2">
      <c r="A88" s="4" t="s">
        <v>43</v>
      </c>
      <c r="B88" s="5" t="s">
        <v>6</v>
      </c>
      <c r="C88" s="8" t="s">
        <v>14</v>
      </c>
      <c r="D88" s="5"/>
      <c r="E88" s="8" t="s">
        <v>26</v>
      </c>
      <c r="F88" s="20">
        <f>F90+F91+F93</f>
        <v>83409.600000000006</v>
      </c>
      <c r="G88" s="20">
        <f>G90</f>
        <v>0</v>
      </c>
    </row>
    <row r="89" spans="1:7" ht="19.5" x14ac:dyDescent="0.2">
      <c r="A89" s="4" t="s">
        <v>43</v>
      </c>
      <c r="B89" s="5" t="s">
        <v>6</v>
      </c>
      <c r="C89" s="8" t="s">
        <v>14</v>
      </c>
      <c r="D89" s="5" t="s">
        <v>19</v>
      </c>
      <c r="E89" s="2" t="s">
        <v>29</v>
      </c>
      <c r="F89" s="20">
        <f>F90</f>
        <v>36370.800000000003</v>
      </c>
      <c r="G89" s="20">
        <f>G90</f>
        <v>0</v>
      </c>
    </row>
    <row r="90" spans="1:7" ht="19.5" x14ac:dyDescent="0.2">
      <c r="A90" s="4" t="s">
        <v>43</v>
      </c>
      <c r="B90" s="5" t="s">
        <v>6</v>
      </c>
      <c r="C90" s="8" t="s">
        <v>14</v>
      </c>
      <c r="D90" s="5" t="s">
        <v>20</v>
      </c>
      <c r="E90" s="2" t="s">
        <v>30</v>
      </c>
      <c r="F90" s="20">
        <f>30288.3+6082.5</f>
        <v>36370.800000000003</v>
      </c>
      <c r="G90" s="20">
        <v>0</v>
      </c>
    </row>
    <row r="91" spans="1:7" s="29" customFormat="1" ht="19.5" x14ac:dyDescent="0.2">
      <c r="A91" s="4" t="s">
        <v>43</v>
      </c>
      <c r="B91" s="5" t="s">
        <v>6</v>
      </c>
      <c r="C91" s="8" t="s">
        <v>14</v>
      </c>
      <c r="D91" s="5">
        <v>600</v>
      </c>
      <c r="E91" s="2" t="s">
        <v>52</v>
      </c>
      <c r="F91" s="20">
        <f>F92</f>
        <v>40348.200000000004</v>
      </c>
      <c r="G91" s="20">
        <f>G92</f>
        <v>0</v>
      </c>
    </row>
    <row r="92" spans="1:7" s="29" customFormat="1" x14ac:dyDescent="0.2">
      <c r="A92" s="4" t="s">
        <v>43</v>
      </c>
      <c r="B92" s="5" t="s">
        <v>6</v>
      </c>
      <c r="C92" s="8" t="s">
        <v>14</v>
      </c>
      <c r="D92" s="5">
        <v>610</v>
      </c>
      <c r="E92" s="2" t="s">
        <v>69</v>
      </c>
      <c r="F92" s="20">
        <f>34431.3+5916.9</f>
        <v>40348.200000000004</v>
      </c>
      <c r="G92" s="20">
        <v>0</v>
      </c>
    </row>
    <row r="93" spans="1:7" s="29" customFormat="1" x14ac:dyDescent="0.2">
      <c r="A93" s="4" t="s">
        <v>43</v>
      </c>
      <c r="B93" s="5" t="s">
        <v>6</v>
      </c>
      <c r="C93" s="8" t="s">
        <v>14</v>
      </c>
      <c r="D93" s="5" t="s">
        <v>21</v>
      </c>
      <c r="E93" s="8" t="s">
        <v>31</v>
      </c>
      <c r="F93" s="20">
        <f>F95+F96+F94</f>
        <v>6690.6</v>
      </c>
      <c r="G93" s="20">
        <f>G95+G96</f>
        <v>0</v>
      </c>
    </row>
    <row r="94" spans="1:7" s="29" customFormat="1" ht="39" hidden="1" x14ac:dyDescent="0.2">
      <c r="A94" s="4" t="s">
        <v>43</v>
      </c>
      <c r="B94" s="5" t="s">
        <v>6</v>
      </c>
      <c r="C94" s="8" t="s">
        <v>14</v>
      </c>
      <c r="D94" s="5">
        <v>810</v>
      </c>
      <c r="E94" s="19" t="s">
        <v>67</v>
      </c>
      <c r="F94" s="20">
        <v>0</v>
      </c>
      <c r="G94" s="20">
        <v>0</v>
      </c>
    </row>
    <row r="95" spans="1:7" s="29" customFormat="1" x14ac:dyDescent="0.2">
      <c r="A95" s="4" t="s">
        <v>43</v>
      </c>
      <c r="B95" s="5" t="s">
        <v>6</v>
      </c>
      <c r="C95" s="8" t="s">
        <v>14</v>
      </c>
      <c r="D95" s="5">
        <v>830</v>
      </c>
      <c r="E95" s="8" t="s">
        <v>83</v>
      </c>
      <c r="F95" s="20">
        <f>800+5890.6</f>
        <v>6690.6</v>
      </c>
      <c r="G95" s="20">
        <v>0</v>
      </c>
    </row>
    <row r="96" spans="1:7" s="29" customFormat="1" hidden="1" x14ac:dyDescent="0.2">
      <c r="A96" s="4" t="s">
        <v>43</v>
      </c>
      <c r="B96" s="5" t="s">
        <v>6</v>
      </c>
      <c r="C96" s="8" t="s">
        <v>14</v>
      </c>
      <c r="D96" s="5" t="s">
        <v>22</v>
      </c>
      <c r="E96" s="8" t="s">
        <v>32</v>
      </c>
      <c r="F96" s="20">
        <v>0</v>
      </c>
      <c r="G96" s="20">
        <v>0</v>
      </c>
    </row>
    <row r="97" spans="1:7" x14ac:dyDescent="0.2">
      <c r="A97" s="4" t="s">
        <v>44</v>
      </c>
      <c r="B97" s="5"/>
      <c r="C97" s="16"/>
      <c r="D97" s="5"/>
      <c r="E97" s="14" t="s">
        <v>55</v>
      </c>
      <c r="F97" s="22">
        <f>F102+F98</f>
        <v>810.2</v>
      </c>
      <c r="G97" s="22" t="s">
        <v>42</v>
      </c>
    </row>
    <row r="98" spans="1:7" s="29" customFormat="1" ht="19.5" x14ac:dyDescent="0.2">
      <c r="A98" s="4" t="s">
        <v>44</v>
      </c>
      <c r="B98" s="38" t="s">
        <v>43</v>
      </c>
      <c r="C98" s="16"/>
      <c r="D98" s="5"/>
      <c r="E98" s="2" t="s">
        <v>88</v>
      </c>
      <c r="F98" s="20">
        <f t="shared" ref="F98:G100" si="4">F99</f>
        <v>410.2</v>
      </c>
      <c r="G98" s="20">
        <f t="shared" si="4"/>
        <v>0</v>
      </c>
    </row>
    <row r="99" spans="1:7" s="29" customFormat="1" x14ac:dyDescent="0.2">
      <c r="A99" s="4" t="s">
        <v>44</v>
      </c>
      <c r="B99" s="38" t="s">
        <v>43</v>
      </c>
      <c r="C99" s="8" t="s">
        <v>14</v>
      </c>
      <c r="D99" s="5"/>
      <c r="E99" s="8" t="s">
        <v>26</v>
      </c>
      <c r="F99" s="20">
        <f t="shared" si="4"/>
        <v>410.2</v>
      </c>
      <c r="G99" s="20">
        <f t="shared" si="4"/>
        <v>0</v>
      </c>
    </row>
    <row r="100" spans="1:7" s="29" customFormat="1" ht="19.5" x14ac:dyDescent="0.2">
      <c r="A100" s="4" t="s">
        <v>44</v>
      </c>
      <c r="B100" s="38" t="s">
        <v>43</v>
      </c>
      <c r="C100" s="8" t="s">
        <v>14</v>
      </c>
      <c r="D100" s="5" t="s">
        <v>19</v>
      </c>
      <c r="E100" s="2" t="s">
        <v>29</v>
      </c>
      <c r="F100" s="20">
        <f t="shared" si="4"/>
        <v>410.2</v>
      </c>
      <c r="G100" s="20">
        <f t="shared" si="4"/>
        <v>0</v>
      </c>
    </row>
    <row r="101" spans="1:7" s="29" customFormat="1" ht="19.5" x14ac:dyDescent="0.2">
      <c r="A101" s="4" t="s">
        <v>44</v>
      </c>
      <c r="B101" s="38" t="s">
        <v>43</v>
      </c>
      <c r="C101" s="8" t="s">
        <v>14</v>
      </c>
      <c r="D101" s="5" t="s">
        <v>20</v>
      </c>
      <c r="E101" s="2" t="s">
        <v>30</v>
      </c>
      <c r="F101" s="20">
        <v>410.2</v>
      </c>
      <c r="G101" s="20">
        <v>0</v>
      </c>
    </row>
    <row r="102" spans="1:7" x14ac:dyDescent="0.2">
      <c r="A102" s="4" t="s">
        <v>44</v>
      </c>
      <c r="B102" s="5" t="s">
        <v>44</v>
      </c>
      <c r="C102" s="7"/>
      <c r="D102" s="5"/>
      <c r="E102" s="8" t="s">
        <v>68</v>
      </c>
      <c r="F102" s="20">
        <f>F103</f>
        <v>400</v>
      </c>
      <c r="G102" s="20" t="s">
        <v>42</v>
      </c>
    </row>
    <row r="103" spans="1:7" ht="29.25" x14ac:dyDescent="0.2">
      <c r="A103" s="4" t="s">
        <v>44</v>
      </c>
      <c r="B103" s="5" t="s">
        <v>44</v>
      </c>
      <c r="C103" s="8" t="s">
        <v>93</v>
      </c>
      <c r="D103" s="5"/>
      <c r="E103" s="11" t="s">
        <v>103</v>
      </c>
      <c r="F103" s="20">
        <f>F105</f>
        <v>400</v>
      </c>
      <c r="G103" s="20" t="s">
        <v>42</v>
      </c>
    </row>
    <row r="104" spans="1:7" s="29" customFormat="1" x14ac:dyDescent="0.2">
      <c r="A104" s="4" t="s">
        <v>44</v>
      </c>
      <c r="B104" s="5" t="s">
        <v>44</v>
      </c>
      <c r="C104" s="8" t="s">
        <v>94</v>
      </c>
      <c r="D104" s="5"/>
      <c r="E104" s="36" t="s">
        <v>102</v>
      </c>
      <c r="F104" s="20">
        <f>F106</f>
        <v>400</v>
      </c>
      <c r="G104" s="20" t="s">
        <v>42</v>
      </c>
    </row>
    <row r="105" spans="1:7" ht="19.5" x14ac:dyDescent="0.2">
      <c r="A105" s="4" t="s">
        <v>44</v>
      </c>
      <c r="B105" s="5" t="s">
        <v>44</v>
      </c>
      <c r="C105" s="8" t="s">
        <v>94</v>
      </c>
      <c r="D105" s="5" t="s">
        <v>19</v>
      </c>
      <c r="E105" s="2" t="s">
        <v>29</v>
      </c>
      <c r="F105" s="20">
        <f>F106</f>
        <v>400</v>
      </c>
      <c r="G105" s="20" t="s">
        <v>42</v>
      </c>
    </row>
    <row r="106" spans="1:7" ht="19.5" x14ac:dyDescent="0.2">
      <c r="A106" s="4" t="s">
        <v>44</v>
      </c>
      <c r="B106" s="5" t="s">
        <v>44</v>
      </c>
      <c r="C106" s="8" t="s">
        <v>94</v>
      </c>
      <c r="D106" s="5" t="s">
        <v>20</v>
      </c>
      <c r="E106" s="2" t="s">
        <v>30</v>
      </c>
      <c r="F106" s="20">
        <v>400</v>
      </c>
      <c r="G106" s="20" t="s">
        <v>42</v>
      </c>
    </row>
    <row r="107" spans="1:7" x14ac:dyDescent="0.2">
      <c r="A107" s="4" t="s">
        <v>45</v>
      </c>
      <c r="B107" s="5"/>
      <c r="C107" s="16"/>
      <c r="D107" s="5"/>
      <c r="E107" s="14" t="s">
        <v>56</v>
      </c>
      <c r="F107" s="22">
        <f>F108</f>
        <v>2480</v>
      </c>
      <c r="G107" s="22" t="s">
        <v>42</v>
      </c>
    </row>
    <row r="108" spans="1:7" x14ac:dyDescent="0.2">
      <c r="A108" s="4" t="s">
        <v>45</v>
      </c>
      <c r="B108" s="5" t="s">
        <v>9</v>
      </c>
      <c r="C108" s="7"/>
      <c r="D108" s="5"/>
      <c r="E108" s="8" t="s">
        <v>57</v>
      </c>
      <c r="F108" s="20">
        <f>F109</f>
        <v>2480</v>
      </c>
      <c r="G108" s="20" t="s">
        <v>42</v>
      </c>
    </row>
    <row r="109" spans="1:7" ht="29.25" x14ac:dyDescent="0.2">
      <c r="A109" s="4" t="s">
        <v>45</v>
      </c>
      <c r="B109" s="5" t="s">
        <v>9</v>
      </c>
      <c r="C109" s="8" t="s">
        <v>93</v>
      </c>
      <c r="D109" s="5"/>
      <c r="E109" s="11" t="s">
        <v>100</v>
      </c>
      <c r="F109" s="20">
        <f>F110</f>
        <v>2480</v>
      </c>
      <c r="G109" s="20" t="s">
        <v>42</v>
      </c>
    </row>
    <row r="110" spans="1:7" s="29" customFormat="1" ht="19.5" x14ac:dyDescent="0.2">
      <c r="A110" s="4" t="s">
        <v>45</v>
      </c>
      <c r="B110" s="5" t="s">
        <v>9</v>
      </c>
      <c r="C110" s="8" t="s">
        <v>95</v>
      </c>
      <c r="D110" s="5"/>
      <c r="E110" s="36" t="s">
        <v>101</v>
      </c>
      <c r="F110" s="20">
        <f>F112+F113</f>
        <v>2480</v>
      </c>
      <c r="G110" s="20" t="s">
        <v>42</v>
      </c>
    </row>
    <row r="111" spans="1:7" ht="19.5" x14ac:dyDescent="0.2">
      <c r="A111" s="4" t="s">
        <v>45</v>
      </c>
      <c r="B111" s="5" t="s">
        <v>9</v>
      </c>
      <c r="C111" s="8" t="s">
        <v>95</v>
      </c>
      <c r="D111" s="5" t="s">
        <v>19</v>
      </c>
      <c r="E111" s="2" t="s">
        <v>29</v>
      </c>
      <c r="F111" s="20">
        <f>F112</f>
        <v>2480</v>
      </c>
      <c r="G111" s="20" t="s">
        <v>42</v>
      </c>
    </row>
    <row r="112" spans="1:7" ht="19.5" x14ac:dyDescent="0.2">
      <c r="A112" s="4" t="s">
        <v>45</v>
      </c>
      <c r="B112" s="5" t="s">
        <v>9</v>
      </c>
      <c r="C112" s="8" t="s">
        <v>95</v>
      </c>
      <c r="D112" s="5" t="s">
        <v>20</v>
      </c>
      <c r="E112" s="2" t="s">
        <v>30</v>
      </c>
      <c r="F112" s="20">
        <v>2480</v>
      </c>
      <c r="G112" s="20" t="s">
        <v>42</v>
      </c>
    </row>
    <row r="113" spans="1:7" s="29" customFormat="1" ht="19.5" hidden="1" x14ac:dyDescent="0.2">
      <c r="A113" s="4" t="s">
        <v>45</v>
      </c>
      <c r="B113" s="5" t="s">
        <v>9</v>
      </c>
      <c r="C113" s="8" t="s">
        <v>79</v>
      </c>
      <c r="D113" s="5">
        <v>600</v>
      </c>
      <c r="E113" s="2" t="s">
        <v>52</v>
      </c>
      <c r="F113" s="20">
        <f>F114</f>
        <v>0</v>
      </c>
      <c r="G113" s="20">
        <f>G114</f>
        <v>0</v>
      </c>
    </row>
    <row r="114" spans="1:7" s="29" customFormat="1" hidden="1" x14ac:dyDescent="0.2">
      <c r="A114" s="4" t="s">
        <v>45</v>
      </c>
      <c r="B114" s="5" t="s">
        <v>9</v>
      </c>
      <c r="C114" s="8" t="s">
        <v>79</v>
      </c>
      <c r="D114" s="5">
        <v>610</v>
      </c>
      <c r="E114" s="2" t="s">
        <v>69</v>
      </c>
      <c r="F114" s="20">
        <v>0</v>
      </c>
      <c r="G114" s="20">
        <v>0</v>
      </c>
    </row>
    <row r="115" spans="1:7" s="29" customFormat="1" x14ac:dyDescent="0.2">
      <c r="A115" s="5">
        <v>10</v>
      </c>
      <c r="B115" s="5"/>
      <c r="C115" s="8"/>
      <c r="D115" s="5"/>
      <c r="E115" s="14" t="s">
        <v>58</v>
      </c>
      <c r="F115" s="22">
        <f>F116</f>
        <v>905.6</v>
      </c>
      <c r="G115" s="20">
        <v>0</v>
      </c>
    </row>
    <row r="116" spans="1:7" s="29" customFormat="1" x14ac:dyDescent="0.2">
      <c r="A116" s="5">
        <v>10</v>
      </c>
      <c r="B116" s="5" t="s">
        <v>4</v>
      </c>
      <c r="C116" s="8"/>
      <c r="D116" s="5"/>
      <c r="E116" s="2" t="s">
        <v>73</v>
      </c>
      <c r="F116" s="20">
        <f>F117</f>
        <v>905.6</v>
      </c>
      <c r="G116" s="20">
        <v>0</v>
      </c>
    </row>
    <row r="117" spans="1:7" s="29" customFormat="1" x14ac:dyDescent="0.2">
      <c r="A117" s="5">
        <v>10</v>
      </c>
      <c r="B117" s="5" t="s">
        <v>4</v>
      </c>
      <c r="C117" s="8" t="s">
        <v>14</v>
      </c>
      <c r="D117" s="5"/>
      <c r="E117" s="2" t="s">
        <v>26</v>
      </c>
      <c r="F117" s="20">
        <f>F118</f>
        <v>905.6</v>
      </c>
      <c r="G117" s="20">
        <v>0</v>
      </c>
    </row>
    <row r="118" spans="1:7" s="29" customFormat="1" x14ac:dyDescent="0.2">
      <c r="A118" s="5">
        <v>10</v>
      </c>
      <c r="B118" s="5" t="s">
        <v>4</v>
      </c>
      <c r="C118" s="8" t="s">
        <v>14</v>
      </c>
      <c r="D118" s="5">
        <v>300</v>
      </c>
      <c r="E118" s="2" t="s">
        <v>74</v>
      </c>
      <c r="F118" s="20">
        <f>F119</f>
        <v>905.6</v>
      </c>
      <c r="G118" s="20">
        <v>0</v>
      </c>
    </row>
    <row r="119" spans="1:7" s="29" customFormat="1" ht="19.5" x14ac:dyDescent="0.2">
      <c r="A119" s="5">
        <v>10</v>
      </c>
      <c r="B119" s="5" t="s">
        <v>4</v>
      </c>
      <c r="C119" s="8" t="s">
        <v>14</v>
      </c>
      <c r="D119" s="5">
        <v>320</v>
      </c>
      <c r="E119" s="2" t="s">
        <v>75</v>
      </c>
      <c r="F119" s="20">
        <v>905.6</v>
      </c>
      <c r="G119" s="20">
        <v>0</v>
      </c>
    </row>
    <row r="120" spans="1:7" x14ac:dyDescent="0.2">
      <c r="A120" s="4" t="s">
        <v>46</v>
      </c>
      <c r="B120" s="5"/>
      <c r="C120" s="16"/>
      <c r="D120" s="5"/>
      <c r="E120" s="14" t="s">
        <v>59</v>
      </c>
      <c r="F120" s="22">
        <f>F121</f>
        <v>3120</v>
      </c>
      <c r="G120" s="22" t="s">
        <v>42</v>
      </c>
    </row>
    <row r="121" spans="1:7" x14ac:dyDescent="0.2">
      <c r="A121" s="4" t="s">
        <v>46</v>
      </c>
      <c r="B121" s="5" t="s">
        <v>4</v>
      </c>
      <c r="C121" s="7"/>
      <c r="D121" s="5"/>
      <c r="E121" s="8" t="s">
        <v>60</v>
      </c>
      <c r="F121" s="20">
        <f>F122+F131</f>
        <v>3120</v>
      </c>
      <c r="G121" s="20" t="s">
        <v>42</v>
      </c>
    </row>
    <row r="122" spans="1:7" ht="29.25" x14ac:dyDescent="0.2">
      <c r="A122" s="4" t="s">
        <v>46</v>
      </c>
      <c r="B122" s="5" t="s">
        <v>4</v>
      </c>
      <c r="C122" s="8" t="s">
        <v>93</v>
      </c>
      <c r="D122" s="5"/>
      <c r="E122" s="11" t="s">
        <v>100</v>
      </c>
      <c r="F122" s="20">
        <f>F123</f>
        <v>3120</v>
      </c>
      <c r="G122" s="20" t="s">
        <v>42</v>
      </c>
    </row>
    <row r="123" spans="1:7" s="29" customFormat="1" ht="29.25" x14ac:dyDescent="0.2">
      <c r="A123" s="4" t="s">
        <v>46</v>
      </c>
      <c r="B123" s="5" t="s">
        <v>4</v>
      </c>
      <c r="C123" s="8" t="s">
        <v>96</v>
      </c>
      <c r="D123" s="5"/>
      <c r="E123" s="36" t="s">
        <v>99</v>
      </c>
      <c r="F123" s="20">
        <f>F127+F130+F128+F124</f>
        <v>3120</v>
      </c>
      <c r="G123" s="20" t="s">
        <v>42</v>
      </c>
    </row>
    <row r="124" spans="1:7" s="29" customFormat="1" ht="19.5" x14ac:dyDescent="0.2">
      <c r="A124" s="4" t="s">
        <v>46</v>
      </c>
      <c r="B124" s="5" t="s">
        <v>4</v>
      </c>
      <c r="C124" s="8" t="s">
        <v>96</v>
      </c>
      <c r="D124" s="5" t="s">
        <v>19</v>
      </c>
      <c r="E124" s="2" t="s">
        <v>29</v>
      </c>
      <c r="F124" s="20">
        <f>F125</f>
        <v>2220</v>
      </c>
      <c r="G124" s="20">
        <f>G125</f>
        <v>0</v>
      </c>
    </row>
    <row r="125" spans="1:7" s="29" customFormat="1" ht="19.5" x14ac:dyDescent="0.2">
      <c r="A125" s="4" t="s">
        <v>46</v>
      </c>
      <c r="B125" s="5" t="s">
        <v>4</v>
      </c>
      <c r="C125" s="8" t="s">
        <v>96</v>
      </c>
      <c r="D125" s="5" t="s">
        <v>20</v>
      </c>
      <c r="E125" s="2" t="s">
        <v>30</v>
      </c>
      <c r="F125" s="20">
        <v>2220</v>
      </c>
      <c r="G125" s="20">
        <v>0</v>
      </c>
    </row>
    <row r="126" spans="1:7" ht="19.5" hidden="1" x14ac:dyDescent="0.2">
      <c r="A126" s="4" t="s">
        <v>46</v>
      </c>
      <c r="B126" s="5" t="s">
        <v>4</v>
      </c>
      <c r="C126" s="8" t="s">
        <v>96</v>
      </c>
      <c r="D126" s="5">
        <v>600</v>
      </c>
      <c r="E126" s="2" t="s">
        <v>52</v>
      </c>
      <c r="F126" s="20">
        <f>F127+F128</f>
        <v>0</v>
      </c>
      <c r="G126" s="20" t="s">
        <v>42</v>
      </c>
    </row>
    <row r="127" spans="1:7" hidden="1" x14ac:dyDescent="0.2">
      <c r="A127" s="4" t="s">
        <v>46</v>
      </c>
      <c r="B127" s="5" t="s">
        <v>4</v>
      </c>
      <c r="C127" s="8" t="s">
        <v>96</v>
      </c>
      <c r="D127" s="5">
        <v>610</v>
      </c>
      <c r="E127" s="2" t="s">
        <v>69</v>
      </c>
      <c r="F127" s="20">
        <v>0</v>
      </c>
      <c r="G127" s="20" t="s">
        <v>42</v>
      </c>
    </row>
    <row r="128" spans="1:7" s="29" customFormat="1" ht="29.25" hidden="1" x14ac:dyDescent="0.2">
      <c r="A128" s="4" t="s">
        <v>46</v>
      </c>
      <c r="B128" s="5" t="s">
        <v>4</v>
      </c>
      <c r="C128" s="8" t="s">
        <v>96</v>
      </c>
      <c r="D128" s="5">
        <v>630</v>
      </c>
      <c r="E128" s="19" t="s">
        <v>53</v>
      </c>
      <c r="F128" s="20">
        <v>0</v>
      </c>
      <c r="G128" s="20">
        <v>0</v>
      </c>
    </row>
    <row r="129" spans="1:7" x14ac:dyDescent="0.2">
      <c r="A129" s="4" t="s">
        <v>46</v>
      </c>
      <c r="B129" s="5" t="s">
        <v>4</v>
      </c>
      <c r="C129" s="8" t="s">
        <v>96</v>
      </c>
      <c r="D129" s="5" t="s">
        <v>21</v>
      </c>
      <c r="E129" s="8" t="s">
        <v>31</v>
      </c>
      <c r="F129" s="20">
        <f>F130</f>
        <v>900</v>
      </c>
      <c r="G129" s="20" t="s">
        <v>42</v>
      </c>
    </row>
    <row r="130" spans="1:7" ht="39" x14ac:dyDescent="0.2">
      <c r="A130" s="4" t="s">
        <v>46</v>
      </c>
      <c r="B130" s="5" t="s">
        <v>4</v>
      </c>
      <c r="C130" s="8" t="s">
        <v>96</v>
      </c>
      <c r="D130" s="5" t="s">
        <v>50</v>
      </c>
      <c r="E130" s="19" t="s">
        <v>67</v>
      </c>
      <c r="F130" s="24">
        <v>900</v>
      </c>
      <c r="G130" s="24" t="s">
        <v>42</v>
      </c>
    </row>
    <row r="131" spans="1:7" s="29" customFormat="1" hidden="1" x14ac:dyDescent="0.2">
      <c r="A131" s="4" t="s">
        <v>46</v>
      </c>
      <c r="B131" s="5" t="s">
        <v>4</v>
      </c>
      <c r="C131" s="8" t="s">
        <v>14</v>
      </c>
      <c r="D131" s="5"/>
      <c r="E131" s="8" t="s">
        <v>26</v>
      </c>
      <c r="F131" s="24">
        <f>F132</f>
        <v>0</v>
      </c>
      <c r="G131" s="24">
        <f>G132</f>
        <v>0</v>
      </c>
    </row>
    <row r="132" spans="1:7" s="29" customFormat="1" hidden="1" x14ac:dyDescent="0.2">
      <c r="A132" s="4" t="s">
        <v>46</v>
      </c>
      <c r="B132" s="5" t="s">
        <v>4</v>
      </c>
      <c r="C132" s="8" t="s">
        <v>14</v>
      </c>
      <c r="D132" s="5" t="s">
        <v>21</v>
      </c>
      <c r="E132" s="8" t="s">
        <v>31</v>
      </c>
      <c r="F132" s="24">
        <f>F133</f>
        <v>0</v>
      </c>
      <c r="G132" s="24">
        <f>G133</f>
        <v>0</v>
      </c>
    </row>
    <row r="133" spans="1:7" s="29" customFormat="1" ht="39" hidden="1" x14ac:dyDescent="0.2">
      <c r="A133" s="4" t="s">
        <v>46</v>
      </c>
      <c r="B133" s="5" t="s">
        <v>4</v>
      </c>
      <c r="C133" s="5" t="s">
        <v>14</v>
      </c>
      <c r="D133" s="5" t="s">
        <v>50</v>
      </c>
      <c r="E133" s="19" t="s">
        <v>67</v>
      </c>
      <c r="F133" s="24">
        <v>0</v>
      </c>
      <c r="G133" s="24">
        <v>0</v>
      </c>
    </row>
    <row r="134" spans="1:7" x14ac:dyDescent="0.2">
      <c r="A134" s="42"/>
      <c r="B134" s="43"/>
      <c r="C134" s="43"/>
      <c r="D134" s="44"/>
      <c r="E134" s="14" t="s">
        <v>61</v>
      </c>
      <c r="F134" s="22">
        <f>F17+F51+F56+F69+F80+F97+F107+F115+F120</f>
        <v>454609.3</v>
      </c>
      <c r="G134" s="22">
        <f>G17+G80+G69</f>
        <v>13456.3</v>
      </c>
    </row>
  </sheetData>
  <mergeCells count="12">
    <mergeCell ref="F2:G2"/>
    <mergeCell ref="F3:G3"/>
    <mergeCell ref="F4:G4"/>
    <mergeCell ref="F5:G5"/>
    <mergeCell ref="A134:D134"/>
    <mergeCell ref="A8:G8"/>
    <mergeCell ref="A9:G9"/>
    <mergeCell ref="A14:D14"/>
    <mergeCell ref="E14:E15"/>
    <mergeCell ref="F14:G14"/>
    <mergeCell ref="A10:G10"/>
    <mergeCell ref="A11:G11"/>
  </mergeCells>
  <pageMargins left="0.74803149606299213" right="0.39370078740157483" top="0.98425196850393704" bottom="0.98425196850393704" header="0.51181102362204722" footer="0.51181102362204722"/>
  <pageSetup paperSize="9" scale="99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Годяева Марина Владимировна</cp:lastModifiedBy>
  <cp:lastPrinted>2020-10-26T11:39:47Z</cp:lastPrinted>
  <dcterms:created xsi:type="dcterms:W3CDTF">2016-01-13T12:22:26Z</dcterms:created>
  <dcterms:modified xsi:type="dcterms:W3CDTF">2025-02-12T11:15:58Z</dcterms:modified>
</cp:coreProperties>
</file>